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uart Hitchcock\Dropbox\Baseball\Secretary\STGBA Business\Seasons\2018\Grading Matrix\"/>
    </mc:Choice>
  </mc:AlternateContent>
  <bookViews>
    <workbookView xWindow="2085" yWindow="645" windowWidth="19320" windowHeight="10980" firstSheet="2" activeTab="2"/>
  </bookViews>
  <sheets>
    <sheet name="Clubs" sheetId="1" state="hidden" r:id="rId1"/>
    <sheet name="Grading Score Table" sheetId="2" state="hidden" r:id="rId2"/>
    <sheet name="Team A" sheetId="11" r:id="rId3"/>
    <sheet name="Team B" sheetId="76" r:id="rId4"/>
    <sheet name="Team C" sheetId="77" r:id="rId5"/>
    <sheet name="Team D" sheetId="78" r:id="rId6"/>
    <sheet name="Team E" sheetId="79" r:id="rId7"/>
    <sheet name="Team F" sheetId="80" r:id="rId8"/>
    <sheet name="Team G" sheetId="81" r:id="rId9"/>
    <sheet name="Team H" sheetId="82" r:id="rId10"/>
    <sheet name="Team I" sheetId="83" r:id="rId11"/>
    <sheet name="Team J" sheetId="84" r:id="rId12"/>
    <sheet name="Team K" sheetId="85" r:id="rId13"/>
  </sheets>
  <externalReferences>
    <externalReference r:id="rId14"/>
  </externalReferences>
  <definedNames>
    <definedName name="AgeTable">'Grading Score Table'!$P$5:$Q$76</definedName>
    <definedName name="AllClubs">Clubs!$B$4:$B$31</definedName>
    <definedName name="CatcherPoints">'Grading Score Table'!$E$27:$J$28</definedName>
    <definedName name="CSMLBAGrades">'Grading Score Table'!$A$16:$A$23</definedName>
    <definedName name="CutOffAge">'Grading Score Table'!$I$18</definedName>
    <definedName name="JuniorGrades">'Grading Score Table'!$A$31:$A$38</definedName>
    <definedName name="Pitcher">'Grading Score Table'!$E$22:$E$23</definedName>
    <definedName name="PitcherPoints">'Grading Score Table'!$E$22:$J$23</definedName>
    <definedName name="PreviousGrade">'Grading Score Table'!$A$5:$A$56</definedName>
    <definedName name="PreviousGradePoints">'Grading Score Table'!$A$5:$C$55</definedName>
    <definedName name="PreviousPosition">'Grading Score Table'!$E$6:$E$16</definedName>
    <definedName name="PreviousPositionPoints">'Grading Score Table'!$E$6:$F$16</definedName>
    <definedName name="PreviousPositionPts">'Grading Score Table'!$E$6:$J$16</definedName>
    <definedName name="PrevSeasons">'Grading Score Table'!$F$39:$F$49</definedName>
    <definedName name="_xlnm.Print_Area" localSheetId="2">'Team A'!$A$1:$AS$27</definedName>
    <definedName name="_xlnm.Print_Area" localSheetId="3">'Team B'!$A$1:$AS$27</definedName>
    <definedName name="_xlnm.Print_Area" localSheetId="4">'Team C'!$A$1:$AS$27</definedName>
    <definedName name="_xlnm.Print_Area" localSheetId="5">'Team D'!$A$1:$AS$27</definedName>
    <definedName name="_xlnm.Print_Area" localSheetId="6">'Team E'!$A$1:$AS$27</definedName>
    <definedName name="_xlnm.Print_Area" localSheetId="7">'Team F'!$A$1:$AS$27</definedName>
    <definedName name="_xlnm.Print_Area" localSheetId="8">'Team G'!$A$1:$AS$27</definedName>
    <definedName name="_xlnm.Print_Area" localSheetId="9">'Team H'!$A$1:$AS$27</definedName>
    <definedName name="_xlnm.Print_Area" localSheetId="10">'Team I'!$A$1:$AS$27</definedName>
    <definedName name="_xlnm.Print_Area" localSheetId="11">'Team J'!$A$1:$AS$27</definedName>
    <definedName name="_xlnm.Print_Area" localSheetId="12">'Team K'!$A$1:$AS$27</definedName>
    <definedName name="STGBAGrades">'Grading Score Table'!$A$5:$A$15</definedName>
    <definedName name="TRFCSMLBA">'[1]Grading Score Table'!$A$5:$B$30</definedName>
  </definedNames>
  <calcPr calcId="152511"/>
</workbook>
</file>

<file path=xl/calcChain.xml><?xml version="1.0" encoding="utf-8"?>
<calcChain xmlns="http://schemas.openxmlformats.org/spreadsheetml/2006/main">
  <c r="AR27" i="85" l="1"/>
  <c r="AP27" i="85"/>
  <c r="AN27" i="85"/>
  <c r="AM27" i="85"/>
  <c r="AL27" i="85"/>
  <c r="AK27" i="85"/>
  <c r="AO27" i="85" s="1"/>
  <c r="AE27" i="85"/>
  <c r="AI27" i="85" s="1"/>
  <c r="AD27" i="85"/>
  <c r="AC27" i="85"/>
  <c r="AB27" i="85"/>
  <c r="AA27" i="85"/>
  <c r="AG27" i="85" s="1"/>
  <c r="Z27" i="85"/>
  <c r="Y27" i="85"/>
  <c r="X27" i="85"/>
  <c r="W27" i="85"/>
  <c r="AR26" i="85"/>
  <c r="AP26" i="85"/>
  <c r="AN26" i="85"/>
  <c r="AM26" i="85"/>
  <c r="AL26" i="85"/>
  <c r="AK26" i="85"/>
  <c r="AO26" i="85" s="1"/>
  <c r="AE26" i="85"/>
  <c r="AI26" i="85" s="1"/>
  <c r="AD26" i="85"/>
  <c r="AC26" i="85"/>
  <c r="AB26" i="85"/>
  <c r="AA26" i="85"/>
  <c r="AG26" i="85" s="1"/>
  <c r="Z26" i="85"/>
  <c r="Y26" i="85"/>
  <c r="X26" i="85"/>
  <c r="W26" i="85"/>
  <c r="AR25" i="85"/>
  <c r="AP25" i="85"/>
  <c r="AN25" i="85"/>
  <c r="AM25" i="85"/>
  <c r="AL25" i="85"/>
  <c r="AK25" i="85"/>
  <c r="AO25" i="85" s="1"/>
  <c r="AE25" i="85"/>
  <c r="AI25" i="85" s="1"/>
  <c r="AD25" i="85"/>
  <c r="AC25" i="85"/>
  <c r="AB25" i="85"/>
  <c r="AA25" i="85"/>
  <c r="AG25" i="85" s="1"/>
  <c r="Z25" i="85"/>
  <c r="Y25" i="85"/>
  <c r="X25" i="85"/>
  <c r="W25" i="85"/>
  <c r="AR24" i="85"/>
  <c r="AP24" i="85"/>
  <c r="AN24" i="85"/>
  <c r="AM24" i="85"/>
  <c r="AL24" i="85"/>
  <c r="AK24" i="85"/>
  <c r="AO24" i="85" s="1"/>
  <c r="AE24" i="85"/>
  <c r="AI24" i="85" s="1"/>
  <c r="AD24" i="85"/>
  <c r="AC24" i="85"/>
  <c r="AB24" i="85"/>
  <c r="AA24" i="85"/>
  <c r="AG24" i="85" s="1"/>
  <c r="Z24" i="85"/>
  <c r="Y24" i="85"/>
  <c r="X24" i="85"/>
  <c r="W24" i="85"/>
  <c r="AR23" i="85"/>
  <c r="AP23" i="85"/>
  <c r="AN23" i="85"/>
  <c r="AM23" i="85"/>
  <c r="AL23" i="85"/>
  <c r="AK23" i="85"/>
  <c r="AO23" i="85" s="1"/>
  <c r="AE23" i="85"/>
  <c r="AI23" i="85" s="1"/>
  <c r="AD23" i="85"/>
  <c r="AC23" i="85"/>
  <c r="AB23" i="85"/>
  <c r="AA23" i="85"/>
  <c r="AG23" i="85" s="1"/>
  <c r="Z23" i="85"/>
  <c r="Y23" i="85"/>
  <c r="X23" i="85"/>
  <c r="W23" i="85"/>
  <c r="AR22" i="85"/>
  <c r="AP22" i="85"/>
  <c r="AN22" i="85"/>
  <c r="AM22" i="85"/>
  <c r="AL22" i="85"/>
  <c r="AK22" i="85"/>
  <c r="AO22" i="85" s="1"/>
  <c r="AE22" i="85"/>
  <c r="AI22" i="85" s="1"/>
  <c r="AD22" i="85"/>
  <c r="AC22" i="85"/>
  <c r="AB22" i="85"/>
  <c r="AA22" i="85"/>
  <c r="AG22" i="85" s="1"/>
  <c r="Z22" i="85"/>
  <c r="Y22" i="85"/>
  <c r="X22" i="85"/>
  <c r="W22" i="85"/>
  <c r="AR21" i="85"/>
  <c r="AP21" i="85"/>
  <c r="AN21" i="85"/>
  <c r="AM21" i="85"/>
  <c r="AL21" i="85"/>
  <c r="AK21" i="85"/>
  <c r="AO21" i="85" s="1"/>
  <c r="AE21" i="85"/>
  <c r="AI21" i="85" s="1"/>
  <c r="AD21" i="85"/>
  <c r="AC21" i="85"/>
  <c r="AB21" i="85"/>
  <c r="AA21" i="85"/>
  <c r="AG21" i="85" s="1"/>
  <c r="Z21" i="85"/>
  <c r="Y21" i="85"/>
  <c r="X21" i="85"/>
  <c r="W21" i="85"/>
  <c r="AR20" i="85"/>
  <c r="AP20" i="85"/>
  <c r="AN20" i="85"/>
  <c r="AM20" i="85"/>
  <c r="AL20" i="85"/>
  <c r="AK20" i="85"/>
  <c r="AO20" i="85" s="1"/>
  <c r="AE20" i="85"/>
  <c r="AI20" i="85" s="1"/>
  <c r="AD20" i="85"/>
  <c r="AC20" i="85"/>
  <c r="AB20" i="85"/>
  <c r="AA20" i="85"/>
  <c r="AG20" i="85" s="1"/>
  <c r="Z20" i="85"/>
  <c r="Y20" i="85"/>
  <c r="X20" i="85"/>
  <c r="W20" i="85"/>
  <c r="AR19" i="85"/>
  <c r="AP19" i="85"/>
  <c r="AN19" i="85"/>
  <c r="AM19" i="85"/>
  <c r="AL19" i="85"/>
  <c r="AK19" i="85"/>
  <c r="AO19" i="85" s="1"/>
  <c r="AE19" i="85"/>
  <c r="AI19" i="85" s="1"/>
  <c r="AD19" i="85"/>
  <c r="AC19" i="85"/>
  <c r="AB19" i="85"/>
  <c r="AA19" i="85"/>
  <c r="AG19" i="85" s="1"/>
  <c r="Z19" i="85"/>
  <c r="Y19" i="85"/>
  <c r="X19" i="85"/>
  <c r="W19" i="85"/>
  <c r="AR18" i="85"/>
  <c r="AP18" i="85"/>
  <c r="AN18" i="85"/>
  <c r="AM18" i="85"/>
  <c r="AL18" i="85"/>
  <c r="AK18" i="85"/>
  <c r="AO18" i="85" s="1"/>
  <c r="AE18" i="85"/>
  <c r="AI18" i="85" s="1"/>
  <c r="AD18" i="85"/>
  <c r="AC18" i="85"/>
  <c r="AB18" i="85"/>
  <c r="AA18" i="85"/>
  <c r="AG18" i="85" s="1"/>
  <c r="Z18" i="85"/>
  <c r="Y18" i="85"/>
  <c r="X18" i="85"/>
  <c r="W18" i="85"/>
  <c r="AR17" i="85"/>
  <c r="AP17" i="85"/>
  <c r="AN17" i="85"/>
  <c r="AM17" i="85"/>
  <c r="AL17" i="85"/>
  <c r="AK17" i="85"/>
  <c r="AO17" i="85" s="1"/>
  <c r="AE17" i="85"/>
  <c r="AI17" i="85" s="1"/>
  <c r="AD17" i="85"/>
  <c r="AC17" i="85"/>
  <c r="AB17" i="85"/>
  <c r="AA17" i="85"/>
  <c r="AG17" i="85" s="1"/>
  <c r="Z17" i="85"/>
  <c r="Y17" i="85"/>
  <c r="X17" i="85"/>
  <c r="W17" i="85"/>
  <c r="AR16" i="85"/>
  <c r="AP16" i="85"/>
  <c r="AN16" i="85"/>
  <c r="AM16" i="85"/>
  <c r="AL16" i="85"/>
  <c r="AK16" i="85"/>
  <c r="AO16" i="85" s="1"/>
  <c r="AE16" i="85"/>
  <c r="AI16" i="85" s="1"/>
  <c r="AD16" i="85"/>
  <c r="AC16" i="85"/>
  <c r="AB16" i="85"/>
  <c r="AA16" i="85"/>
  <c r="AG16" i="85" s="1"/>
  <c r="Z16" i="85"/>
  <c r="Y16" i="85"/>
  <c r="X16" i="85"/>
  <c r="W16" i="85"/>
  <c r="AR15" i="85"/>
  <c r="AP15" i="85"/>
  <c r="AN15" i="85"/>
  <c r="AM15" i="85"/>
  <c r="AL15" i="85"/>
  <c r="AK15" i="85"/>
  <c r="AO15" i="85" s="1"/>
  <c r="AE15" i="85"/>
  <c r="AI15" i="85" s="1"/>
  <c r="AD15" i="85"/>
  <c r="AC15" i="85"/>
  <c r="AB15" i="85"/>
  <c r="AA15" i="85"/>
  <c r="AG15" i="85" s="1"/>
  <c r="Z15" i="85"/>
  <c r="Y15" i="85"/>
  <c r="X15" i="85"/>
  <c r="W15" i="85"/>
  <c r="AR14" i="85"/>
  <c r="AP14" i="85"/>
  <c r="AN14" i="85"/>
  <c r="AM14" i="85"/>
  <c r="AL14" i="85"/>
  <c r="AK14" i="85"/>
  <c r="AO14" i="85" s="1"/>
  <c r="AE14" i="85"/>
  <c r="AI14" i="85" s="1"/>
  <c r="AD14" i="85"/>
  <c r="AC14" i="85"/>
  <c r="AB14" i="85"/>
  <c r="AA14" i="85"/>
  <c r="AG14" i="85" s="1"/>
  <c r="Z14" i="85"/>
  <c r="Y14" i="85"/>
  <c r="X14" i="85"/>
  <c r="W14" i="85"/>
  <c r="AR13" i="85"/>
  <c r="AP13" i="85"/>
  <c r="AN13" i="85"/>
  <c r="AM13" i="85"/>
  <c r="AL13" i="85"/>
  <c r="AK13" i="85"/>
  <c r="AO13" i="85" s="1"/>
  <c r="AG13" i="85"/>
  <c r="AE13" i="85"/>
  <c r="AI13" i="85" s="1"/>
  <c r="AD13" i="85"/>
  <c r="AC13" i="85"/>
  <c r="AB13" i="85"/>
  <c r="AH13" i="85" s="1"/>
  <c r="AA13" i="85"/>
  <c r="Z13" i="85"/>
  <c r="Y13" i="85"/>
  <c r="X13" i="85"/>
  <c r="AF13" i="85" s="1"/>
  <c r="W13" i="85"/>
  <c r="AR12" i="85"/>
  <c r="AP12" i="85"/>
  <c r="AN12" i="85"/>
  <c r="AM12" i="85"/>
  <c r="AL12" i="85"/>
  <c r="AK12" i="85"/>
  <c r="AO12" i="85" s="1"/>
  <c r="AG12" i="85"/>
  <c r="AE12" i="85"/>
  <c r="AI12" i="85" s="1"/>
  <c r="AD12" i="85"/>
  <c r="AC12" i="85"/>
  <c r="AB12" i="85"/>
  <c r="AH12" i="85" s="1"/>
  <c r="AA12" i="85"/>
  <c r="Z12" i="85"/>
  <c r="Y12" i="85"/>
  <c r="X12" i="85"/>
  <c r="AF12" i="85" s="1"/>
  <c r="W12" i="85"/>
  <c r="AR11" i="85"/>
  <c r="AP11" i="85"/>
  <c r="AN11" i="85"/>
  <c r="AM11" i="85"/>
  <c r="AL11" i="85"/>
  <c r="AK11" i="85"/>
  <c r="AO11" i="85" s="1"/>
  <c r="AG11" i="85"/>
  <c r="AE11" i="85"/>
  <c r="AI11" i="85" s="1"/>
  <c r="AD11" i="85"/>
  <c r="AC11" i="85"/>
  <c r="AB11" i="85"/>
  <c r="AH11" i="85" s="1"/>
  <c r="AA11" i="85"/>
  <c r="Z11" i="85"/>
  <c r="Y11" i="85"/>
  <c r="X11" i="85"/>
  <c r="AF11" i="85" s="1"/>
  <c r="W11" i="85"/>
  <c r="AR10" i="85"/>
  <c r="AP10" i="85"/>
  <c r="AN10" i="85"/>
  <c r="AM10" i="85"/>
  <c r="AL10" i="85"/>
  <c r="AK10" i="85"/>
  <c r="AO10" i="85" s="1"/>
  <c r="AG10" i="85"/>
  <c r="AE10" i="85"/>
  <c r="AI10" i="85" s="1"/>
  <c r="AD10" i="85"/>
  <c r="AC10" i="85"/>
  <c r="AB10" i="85"/>
  <c r="AH10" i="85" s="1"/>
  <c r="AA10" i="85"/>
  <c r="Z10" i="85"/>
  <c r="Y10" i="85"/>
  <c r="X10" i="85"/>
  <c r="AF10" i="85" s="1"/>
  <c r="W10" i="85"/>
  <c r="AR9" i="85"/>
  <c r="AP9" i="85"/>
  <c r="AN9" i="85"/>
  <c r="AM9" i="85"/>
  <c r="AL9" i="85"/>
  <c r="AK9" i="85"/>
  <c r="AO9" i="85" s="1"/>
  <c r="AG9" i="85"/>
  <c r="AE9" i="85"/>
  <c r="AI9" i="85" s="1"/>
  <c r="AD9" i="85"/>
  <c r="AC9" i="85"/>
  <c r="AB9" i="85"/>
  <c r="AH9" i="85" s="1"/>
  <c r="AA9" i="85"/>
  <c r="Z9" i="85"/>
  <c r="Y9" i="85"/>
  <c r="X9" i="85"/>
  <c r="AF9" i="85" s="1"/>
  <c r="W9" i="85"/>
  <c r="A9" i="85"/>
  <c r="A10" i="85" s="1"/>
  <c r="A11" i="85" s="1"/>
  <c r="A12" i="85" s="1"/>
  <c r="A13" i="85" s="1"/>
  <c r="A14" i="85" s="1"/>
  <c r="A15" i="85" s="1"/>
  <c r="A16" i="85" s="1"/>
  <c r="A17" i="85" s="1"/>
  <c r="A18" i="85" s="1"/>
  <c r="A19" i="85" s="1"/>
  <c r="A20" i="85" s="1"/>
  <c r="A21" i="85" s="1"/>
  <c r="A22" i="85" s="1"/>
  <c r="A23" i="85" s="1"/>
  <c r="A24" i="85" s="1"/>
  <c r="A25" i="85" s="1"/>
  <c r="A26" i="85" s="1"/>
  <c r="A27" i="85" s="1"/>
  <c r="AR8" i="85"/>
  <c r="AP8" i="85"/>
  <c r="AN8" i="85"/>
  <c r="AM8" i="85"/>
  <c r="AL8" i="85"/>
  <c r="AK8" i="85"/>
  <c r="AO8" i="85" s="1"/>
  <c r="AE8" i="85"/>
  <c r="AI8" i="85" s="1"/>
  <c r="AD8" i="85"/>
  <c r="AC8" i="85"/>
  <c r="AB8" i="85"/>
  <c r="AA8" i="85"/>
  <c r="AG8" i="85" s="1"/>
  <c r="Z8" i="85"/>
  <c r="Y8" i="85"/>
  <c r="X8" i="85"/>
  <c r="W8" i="85"/>
  <c r="AS5" i="85"/>
  <c r="AS3" i="85"/>
  <c r="C1" i="85"/>
  <c r="AR27" i="84"/>
  <c r="AP27" i="84"/>
  <c r="AN27" i="84"/>
  <c r="AM27" i="84"/>
  <c r="AL27" i="84"/>
  <c r="AK27" i="84"/>
  <c r="AO27" i="84" s="1"/>
  <c r="AE27" i="84"/>
  <c r="AD27" i="84"/>
  <c r="AI27" i="84" s="1"/>
  <c r="AC27" i="84"/>
  <c r="AB27" i="84"/>
  <c r="AH27" i="84" s="1"/>
  <c r="AA27" i="84"/>
  <c r="Z27" i="84"/>
  <c r="AG27" i="84" s="1"/>
  <c r="Y27" i="84"/>
  <c r="X27" i="84"/>
  <c r="AF27" i="84" s="1"/>
  <c r="AJ27" i="84" s="1"/>
  <c r="AQ27" i="84" s="1"/>
  <c r="AS27" i="84" s="1"/>
  <c r="W27" i="84"/>
  <c r="AR26" i="84"/>
  <c r="AP26" i="84"/>
  <c r="AN26" i="84"/>
  <c r="AM26" i="84"/>
  <c r="AL26" i="84"/>
  <c r="AK26" i="84"/>
  <c r="AE26" i="84"/>
  <c r="AD26" i="84"/>
  <c r="AI26" i="84" s="1"/>
  <c r="AC26" i="84"/>
  <c r="AB26" i="84"/>
  <c r="AH26" i="84" s="1"/>
  <c r="AA26" i="84"/>
  <c r="Z26" i="84"/>
  <c r="AG26" i="84" s="1"/>
  <c r="Y26" i="84"/>
  <c r="X26" i="84"/>
  <c r="AF26" i="84" s="1"/>
  <c r="W26" i="84"/>
  <c r="AR25" i="84"/>
  <c r="AP25" i="84"/>
  <c r="AN25" i="84"/>
  <c r="AM25" i="84"/>
  <c r="AL25" i="84"/>
  <c r="AK25" i="84"/>
  <c r="AE25" i="84"/>
  <c r="AD25" i="84"/>
  <c r="AC25" i="84"/>
  <c r="AB25" i="84"/>
  <c r="AA25" i="84"/>
  <c r="Z25" i="84"/>
  <c r="Y25" i="84"/>
  <c r="X25" i="84"/>
  <c r="AF25" i="84" s="1"/>
  <c r="W25" i="84"/>
  <c r="AR24" i="84"/>
  <c r="AP24" i="84"/>
  <c r="AN24" i="84"/>
  <c r="AM24" i="84"/>
  <c r="AL24" i="84"/>
  <c r="AK24" i="84"/>
  <c r="AE24" i="84"/>
  <c r="AD24" i="84"/>
  <c r="AI24" i="84" s="1"/>
  <c r="AC24" i="84"/>
  <c r="AB24" i="84"/>
  <c r="AH24" i="84" s="1"/>
  <c r="AA24" i="84"/>
  <c r="Z24" i="84"/>
  <c r="AG24" i="84" s="1"/>
  <c r="Y24" i="84"/>
  <c r="X24" i="84"/>
  <c r="AF24" i="84" s="1"/>
  <c r="W24" i="84"/>
  <c r="AR23" i="84"/>
  <c r="AP23" i="84"/>
  <c r="AN23" i="84"/>
  <c r="AM23" i="84"/>
  <c r="AL23" i="84"/>
  <c r="AK23" i="84"/>
  <c r="AE23" i="84"/>
  <c r="AD23" i="84"/>
  <c r="AC23" i="84"/>
  <c r="AB23" i="84"/>
  <c r="AA23" i="84"/>
  <c r="Z23" i="84"/>
  <c r="Y23" i="84"/>
  <c r="X23" i="84"/>
  <c r="W23" i="84"/>
  <c r="AR22" i="84"/>
  <c r="AP22" i="84"/>
  <c r="AN22" i="84"/>
  <c r="AM22" i="84"/>
  <c r="AL22" i="84"/>
  <c r="AK22" i="84"/>
  <c r="AO22" i="84" s="1"/>
  <c r="AE22" i="84"/>
  <c r="AD22" i="84"/>
  <c r="AC22" i="84"/>
  <c r="AB22" i="84"/>
  <c r="AH22" i="84" s="1"/>
  <c r="AA22" i="84"/>
  <c r="Z22" i="84"/>
  <c r="Y22" i="84"/>
  <c r="X22" i="84"/>
  <c r="W22" i="84"/>
  <c r="AR21" i="84"/>
  <c r="AP21" i="84"/>
  <c r="AN21" i="84"/>
  <c r="AM21" i="84"/>
  <c r="AL21" i="84"/>
  <c r="AK21" i="84"/>
  <c r="AE21" i="84"/>
  <c r="AD21" i="84"/>
  <c r="AI21" i="84" s="1"/>
  <c r="AC21" i="84"/>
  <c r="AB21" i="84"/>
  <c r="AH21" i="84" s="1"/>
  <c r="AA21" i="84"/>
  <c r="Z21" i="84"/>
  <c r="AG21" i="84" s="1"/>
  <c r="Y21" i="84"/>
  <c r="X21" i="84"/>
  <c r="AF21" i="84" s="1"/>
  <c r="AJ21" i="84" s="1"/>
  <c r="AQ21" i="84" s="1"/>
  <c r="AS21" i="84" s="1"/>
  <c r="W21" i="84"/>
  <c r="AR20" i="84"/>
  <c r="AP20" i="84"/>
  <c r="AN20" i="84"/>
  <c r="AM20" i="84"/>
  <c r="AL20" i="84"/>
  <c r="AK20" i="84"/>
  <c r="AE20" i="84"/>
  <c r="AD20" i="84"/>
  <c r="AI20" i="84" s="1"/>
  <c r="AC20" i="84"/>
  <c r="AB20" i="84"/>
  <c r="AH20" i="84" s="1"/>
  <c r="AA20" i="84"/>
  <c r="Z20" i="84"/>
  <c r="AG20" i="84" s="1"/>
  <c r="Y20" i="84"/>
  <c r="X20" i="84"/>
  <c r="AF20" i="84" s="1"/>
  <c r="W20" i="84"/>
  <c r="AR19" i="84"/>
  <c r="AP19" i="84"/>
  <c r="AN19" i="84"/>
  <c r="AM19" i="84"/>
  <c r="AL19" i="84"/>
  <c r="AK19" i="84"/>
  <c r="AE19" i="84"/>
  <c r="AD19" i="84"/>
  <c r="AC19" i="84"/>
  <c r="AB19" i="84"/>
  <c r="AA19" i="84"/>
  <c r="Z19" i="84"/>
  <c r="Y19" i="84"/>
  <c r="X19" i="84"/>
  <c r="W19" i="84"/>
  <c r="AR18" i="84"/>
  <c r="AP18" i="84"/>
  <c r="AN18" i="84"/>
  <c r="AM18" i="84"/>
  <c r="AL18" i="84"/>
  <c r="AK18" i="84"/>
  <c r="AO18" i="84" s="1"/>
  <c r="AE18" i="84"/>
  <c r="AD18" i="84"/>
  <c r="AC18" i="84"/>
  <c r="AB18" i="84"/>
  <c r="AH18" i="84" s="1"/>
  <c r="AA18" i="84"/>
  <c r="Z18" i="84"/>
  <c r="Y18" i="84"/>
  <c r="X18" i="84"/>
  <c r="W18" i="84"/>
  <c r="AR17" i="84"/>
  <c r="AP17" i="84"/>
  <c r="AN17" i="84"/>
  <c r="AM17" i="84"/>
  <c r="AL17" i="84"/>
  <c r="AK17" i="84"/>
  <c r="AE17" i="84"/>
  <c r="AD17" i="84"/>
  <c r="AI17" i="84" s="1"/>
  <c r="AC17" i="84"/>
  <c r="AB17" i="84"/>
  <c r="AH17" i="84" s="1"/>
  <c r="AA17" i="84"/>
  <c r="Z17" i="84"/>
  <c r="AG17" i="84" s="1"/>
  <c r="Y17" i="84"/>
  <c r="X17" i="84"/>
  <c r="AF17" i="84" s="1"/>
  <c r="AJ17" i="84" s="1"/>
  <c r="AQ17" i="84" s="1"/>
  <c r="AS17" i="84" s="1"/>
  <c r="W17" i="84"/>
  <c r="AR16" i="84"/>
  <c r="AP16" i="84"/>
  <c r="AN16" i="84"/>
  <c r="AM16" i="84"/>
  <c r="AL16" i="84"/>
  <c r="AK16" i="84"/>
  <c r="AE16" i="84"/>
  <c r="AD16" i="84"/>
  <c r="AI16" i="84" s="1"/>
  <c r="AC16" i="84"/>
  <c r="AB16" i="84"/>
  <c r="AH16" i="84" s="1"/>
  <c r="AA16" i="84"/>
  <c r="Z16" i="84"/>
  <c r="AG16" i="84" s="1"/>
  <c r="Y16" i="84"/>
  <c r="X16" i="84"/>
  <c r="AF16" i="84" s="1"/>
  <c r="W16" i="84"/>
  <c r="AR15" i="84"/>
  <c r="AP15" i="84"/>
  <c r="AN15" i="84"/>
  <c r="AM15" i="84"/>
  <c r="AL15" i="84"/>
  <c r="AK15" i="84"/>
  <c r="AE15" i="84"/>
  <c r="AD15" i="84"/>
  <c r="AC15" i="84"/>
  <c r="AB15" i="84"/>
  <c r="AA15" i="84"/>
  <c r="Z15" i="84"/>
  <c r="Y15" i="84"/>
  <c r="X15" i="84"/>
  <c r="W15" i="84"/>
  <c r="AR14" i="84"/>
  <c r="AP14" i="84"/>
  <c r="AN14" i="84"/>
  <c r="AM14" i="84"/>
  <c r="AL14" i="84"/>
  <c r="AK14" i="84"/>
  <c r="AO14" i="84" s="1"/>
  <c r="AE14" i="84"/>
  <c r="AD14" i="84"/>
  <c r="AC14" i="84"/>
  <c r="AB14" i="84"/>
  <c r="AH14" i="84" s="1"/>
  <c r="AA14" i="84"/>
  <c r="Z14" i="84"/>
  <c r="Y14" i="84"/>
  <c r="X14" i="84"/>
  <c r="W14" i="84"/>
  <c r="AR13" i="84"/>
  <c r="AP13" i="84"/>
  <c r="AN13" i="84"/>
  <c r="AM13" i="84"/>
  <c r="AL13" i="84"/>
  <c r="AK13" i="84"/>
  <c r="AE13" i="84"/>
  <c r="AD13" i="84"/>
  <c r="AI13" i="84" s="1"/>
  <c r="AC13" i="84"/>
  <c r="AB13" i="84"/>
  <c r="AH13" i="84" s="1"/>
  <c r="AA13" i="84"/>
  <c r="Z13" i="84"/>
  <c r="AG13" i="84" s="1"/>
  <c r="Y13" i="84"/>
  <c r="X13" i="84"/>
  <c r="AF13" i="84" s="1"/>
  <c r="AJ13" i="84" s="1"/>
  <c r="AQ13" i="84" s="1"/>
  <c r="AS13" i="84" s="1"/>
  <c r="W13" i="84"/>
  <c r="AR12" i="84"/>
  <c r="AP12" i="84"/>
  <c r="AN12" i="84"/>
  <c r="AM12" i="84"/>
  <c r="AL12" i="84"/>
  <c r="AK12" i="84"/>
  <c r="AE12" i="84"/>
  <c r="AD12" i="84"/>
  <c r="AI12" i="84" s="1"/>
  <c r="AC12" i="84"/>
  <c r="AB12" i="84"/>
  <c r="AH12" i="84" s="1"/>
  <c r="AA12" i="84"/>
  <c r="Z12" i="84"/>
  <c r="AG12" i="84" s="1"/>
  <c r="Y12" i="84"/>
  <c r="X12" i="84"/>
  <c r="AF12" i="84" s="1"/>
  <c r="W12" i="84"/>
  <c r="AR11" i="84"/>
  <c r="AP11" i="84"/>
  <c r="AN11" i="84"/>
  <c r="AM11" i="84"/>
  <c r="AL11" i="84"/>
  <c r="AK11" i="84"/>
  <c r="AE11" i="84"/>
  <c r="AD11" i="84"/>
  <c r="AC11" i="84"/>
  <c r="AB11" i="84"/>
  <c r="AA11" i="84"/>
  <c r="Z11" i="84"/>
  <c r="Y11" i="84"/>
  <c r="X11" i="84"/>
  <c r="W11" i="84"/>
  <c r="AR10" i="84"/>
  <c r="AS3" i="84" s="1"/>
  <c r="AP10" i="84"/>
  <c r="AN10" i="84"/>
  <c r="AM10" i="84"/>
  <c r="AL10" i="84"/>
  <c r="AK10" i="84"/>
  <c r="AO10" i="84" s="1"/>
  <c r="AE10" i="84"/>
  <c r="AD10" i="84"/>
  <c r="AI10" i="84" s="1"/>
  <c r="AC10" i="84"/>
  <c r="AB10" i="84"/>
  <c r="AH10" i="84" s="1"/>
  <c r="AA10" i="84"/>
  <c r="Z10" i="84"/>
  <c r="AG10" i="84" s="1"/>
  <c r="Y10" i="84"/>
  <c r="X10" i="84"/>
  <c r="AF10" i="84" s="1"/>
  <c r="AJ10" i="84" s="1"/>
  <c r="AQ10" i="84" s="1"/>
  <c r="W10" i="84"/>
  <c r="AR9" i="84"/>
  <c r="AP9" i="84"/>
  <c r="AN9" i="84"/>
  <c r="AM9" i="84"/>
  <c r="AL9" i="84"/>
  <c r="AK9" i="84"/>
  <c r="AE9" i="84"/>
  <c r="AD9" i="84"/>
  <c r="AC9" i="84"/>
  <c r="AB9" i="84"/>
  <c r="AA9" i="84"/>
  <c r="Z9" i="84"/>
  <c r="Y9" i="84"/>
  <c r="X9" i="84"/>
  <c r="W9" i="84"/>
  <c r="A9" i="84"/>
  <c r="A10" i="84" s="1"/>
  <c r="A11" i="84" s="1"/>
  <c r="A12" i="84" s="1"/>
  <c r="A13" i="84" s="1"/>
  <c r="A14" i="84" s="1"/>
  <c r="A15" i="84" s="1"/>
  <c r="A16" i="84" s="1"/>
  <c r="A17" i="84" s="1"/>
  <c r="A18" i="84" s="1"/>
  <c r="A19" i="84" s="1"/>
  <c r="A20" i="84" s="1"/>
  <c r="A21" i="84" s="1"/>
  <c r="A22" i="84" s="1"/>
  <c r="A23" i="84" s="1"/>
  <c r="A24" i="84" s="1"/>
  <c r="A25" i="84" s="1"/>
  <c r="A26" i="84" s="1"/>
  <c r="A27" i="84" s="1"/>
  <c r="AR8" i="84"/>
  <c r="AP8" i="84"/>
  <c r="AN8" i="84"/>
  <c r="AM8" i="84"/>
  <c r="AL8" i="84"/>
  <c r="AK8" i="84"/>
  <c r="AE8" i="84"/>
  <c r="AD8" i="84"/>
  <c r="AC8" i="84"/>
  <c r="AB8" i="84"/>
  <c r="AA8" i="84"/>
  <c r="Z8" i="84"/>
  <c r="Y8" i="84"/>
  <c r="X8" i="84"/>
  <c r="W8" i="84"/>
  <c r="AS5" i="84"/>
  <c r="C1" i="84"/>
  <c r="AR27" i="83"/>
  <c r="AP27" i="83"/>
  <c r="AN27" i="83"/>
  <c r="AM27" i="83"/>
  <c r="AL27" i="83"/>
  <c r="AK27" i="83"/>
  <c r="AE27" i="83"/>
  <c r="AD27" i="83"/>
  <c r="AC27" i="83"/>
  <c r="AB27" i="83"/>
  <c r="AA27" i="83"/>
  <c r="Z27" i="83"/>
  <c r="Y27" i="83"/>
  <c r="X27" i="83"/>
  <c r="W27" i="83"/>
  <c r="AR26" i="83"/>
  <c r="AP26" i="83"/>
  <c r="AN26" i="83"/>
  <c r="AM26" i="83"/>
  <c r="AL26" i="83"/>
  <c r="AK26" i="83"/>
  <c r="AE26" i="83"/>
  <c r="AD26" i="83"/>
  <c r="AI26" i="83" s="1"/>
  <c r="AC26" i="83"/>
  <c r="AB26" i="83"/>
  <c r="AH26" i="83" s="1"/>
  <c r="AA26" i="83"/>
  <c r="Z26" i="83"/>
  <c r="AG26" i="83" s="1"/>
  <c r="Y26" i="83"/>
  <c r="X26" i="83"/>
  <c r="AF26" i="83" s="1"/>
  <c r="W26" i="83"/>
  <c r="AR25" i="83"/>
  <c r="AP25" i="83"/>
  <c r="AN25" i="83"/>
  <c r="AM25" i="83"/>
  <c r="AL25" i="83"/>
  <c r="AK25" i="83"/>
  <c r="AE25" i="83"/>
  <c r="AD25" i="83"/>
  <c r="AC25" i="83"/>
  <c r="AB25" i="83"/>
  <c r="AA25" i="83"/>
  <c r="Z25" i="83"/>
  <c r="Y25" i="83"/>
  <c r="X25" i="83"/>
  <c r="W25" i="83"/>
  <c r="AR24" i="83"/>
  <c r="AP24" i="83"/>
  <c r="AN24" i="83"/>
  <c r="AM24" i="83"/>
  <c r="AL24" i="83"/>
  <c r="AK24" i="83"/>
  <c r="AO24" i="83" s="1"/>
  <c r="AE24" i="83"/>
  <c r="AD24" i="83"/>
  <c r="AC24" i="83"/>
  <c r="AB24" i="83"/>
  <c r="AH24" i="83" s="1"/>
  <c r="AA24" i="83"/>
  <c r="Z24" i="83"/>
  <c r="Y24" i="83"/>
  <c r="X24" i="83"/>
  <c r="W24" i="83"/>
  <c r="AR23" i="83"/>
  <c r="AP23" i="83"/>
  <c r="AN23" i="83"/>
  <c r="AM23" i="83"/>
  <c r="AL23" i="83"/>
  <c r="AK23" i="83"/>
  <c r="AE23" i="83"/>
  <c r="AD23" i="83"/>
  <c r="AC23" i="83"/>
  <c r="AB23" i="83"/>
  <c r="AA23" i="83"/>
  <c r="Z23" i="83"/>
  <c r="Y23" i="83"/>
  <c r="X23" i="83"/>
  <c r="W23" i="83"/>
  <c r="AR22" i="83"/>
  <c r="AP22" i="83"/>
  <c r="AN22" i="83"/>
  <c r="AM22" i="83"/>
  <c r="AL22" i="83"/>
  <c r="AK22" i="83"/>
  <c r="AE22" i="83"/>
  <c r="AD22" i="83"/>
  <c r="AI22" i="83" s="1"/>
  <c r="AC22" i="83"/>
  <c r="AB22" i="83"/>
  <c r="AH22" i="83" s="1"/>
  <c r="AA22" i="83"/>
  <c r="Z22" i="83"/>
  <c r="AG22" i="83" s="1"/>
  <c r="Y22" i="83"/>
  <c r="X22" i="83"/>
  <c r="AF22" i="83" s="1"/>
  <c r="W22" i="83"/>
  <c r="AR21" i="83"/>
  <c r="AP21" i="83"/>
  <c r="AN21" i="83"/>
  <c r="AM21" i="83"/>
  <c r="AL21" i="83"/>
  <c r="AK21" i="83"/>
  <c r="AE21" i="83"/>
  <c r="AD21" i="83"/>
  <c r="AC21" i="83"/>
  <c r="AB21" i="83"/>
  <c r="AA21" i="83"/>
  <c r="Z21" i="83"/>
  <c r="Y21" i="83"/>
  <c r="X21" i="83"/>
  <c r="W21" i="83"/>
  <c r="AR20" i="83"/>
  <c r="AP20" i="83"/>
  <c r="AN20" i="83"/>
  <c r="AM20" i="83"/>
  <c r="AL20" i="83"/>
  <c r="AK20" i="83"/>
  <c r="AO20" i="83" s="1"/>
  <c r="AE20" i="83"/>
  <c r="AD20" i="83"/>
  <c r="AC20" i="83"/>
  <c r="AB20" i="83"/>
  <c r="AH20" i="83" s="1"/>
  <c r="AA20" i="83"/>
  <c r="Z20" i="83"/>
  <c r="Y20" i="83"/>
  <c r="X20" i="83"/>
  <c r="W20" i="83"/>
  <c r="AR19" i="83"/>
  <c r="AP19" i="83"/>
  <c r="AN19" i="83"/>
  <c r="AM19" i="83"/>
  <c r="AL19" i="83"/>
  <c r="AK19" i="83"/>
  <c r="AE19" i="83"/>
  <c r="AD19" i="83"/>
  <c r="AC19" i="83"/>
  <c r="AB19" i="83"/>
  <c r="AA19" i="83"/>
  <c r="Z19" i="83"/>
  <c r="Y19" i="83"/>
  <c r="X19" i="83"/>
  <c r="W19" i="83"/>
  <c r="AR18" i="83"/>
  <c r="AP18" i="83"/>
  <c r="AN18" i="83"/>
  <c r="AM18" i="83"/>
  <c r="AL18" i="83"/>
  <c r="AK18" i="83"/>
  <c r="AE18" i="83"/>
  <c r="AD18" i="83"/>
  <c r="AI18" i="83" s="1"/>
  <c r="AC18" i="83"/>
  <c r="AB18" i="83"/>
  <c r="AH18" i="83" s="1"/>
  <c r="AA18" i="83"/>
  <c r="Z18" i="83"/>
  <c r="AG18" i="83" s="1"/>
  <c r="Y18" i="83"/>
  <c r="X18" i="83"/>
  <c r="AF18" i="83" s="1"/>
  <c r="W18" i="83"/>
  <c r="AR17" i="83"/>
  <c r="AP17" i="83"/>
  <c r="AN17" i="83"/>
  <c r="AM17" i="83"/>
  <c r="AL17" i="83"/>
  <c r="AK17" i="83"/>
  <c r="AE17" i="83"/>
  <c r="AD17" i="83"/>
  <c r="AC17" i="83"/>
  <c r="AB17" i="83"/>
  <c r="AA17" i="83"/>
  <c r="Z17" i="83"/>
  <c r="Y17" i="83"/>
  <c r="X17" i="83"/>
  <c r="W17" i="83"/>
  <c r="AR16" i="83"/>
  <c r="AP16" i="83"/>
  <c r="AN16" i="83"/>
  <c r="AM16" i="83"/>
  <c r="AL16" i="83"/>
  <c r="AK16" i="83"/>
  <c r="AO16" i="83" s="1"/>
  <c r="AE16" i="83"/>
  <c r="AD16" i="83"/>
  <c r="AC16" i="83"/>
  <c r="AB16" i="83"/>
  <c r="AH16" i="83" s="1"/>
  <c r="AA16" i="83"/>
  <c r="Z16" i="83"/>
  <c r="Y16" i="83"/>
  <c r="X16" i="83"/>
  <c r="W16" i="83"/>
  <c r="AR15" i="83"/>
  <c r="AP15" i="83"/>
  <c r="AN15" i="83"/>
  <c r="AM15" i="83"/>
  <c r="AL15" i="83"/>
  <c r="AK15" i="83"/>
  <c r="AE15" i="83"/>
  <c r="AD15" i="83"/>
  <c r="AC15" i="83"/>
  <c r="AB15" i="83"/>
  <c r="AA15" i="83"/>
  <c r="Z15" i="83"/>
  <c r="Y15" i="83"/>
  <c r="X15" i="83"/>
  <c r="W15" i="83"/>
  <c r="AR14" i="83"/>
  <c r="AP14" i="83"/>
  <c r="AN14" i="83"/>
  <c r="AM14" i="83"/>
  <c r="AL14" i="83"/>
  <c r="AK14" i="83"/>
  <c r="AE14" i="83"/>
  <c r="AD14" i="83"/>
  <c r="AI14" i="83" s="1"/>
  <c r="AC14" i="83"/>
  <c r="AB14" i="83"/>
  <c r="AH14" i="83" s="1"/>
  <c r="AA14" i="83"/>
  <c r="Z14" i="83"/>
  <c r="AG14" i="83" s="1"/>
  <c r="Y14" i="83"/>
  <c r="X14" i="83"/>
  <c r="AF14" i="83" s="1"/>
  <c r="W14" i="83"/>
  <c r="AR13" i="83"/>
  <c r="AP13" i="83"/>
  <c r="AN13" i="83"/>
  <c r="AM13" i="83"/>
  <c r="AL13" i="83"/>
  <c r="AK13" i="83"/>
  <c r="AE13" i="83"/>
  <c r="AD13" i="83"/>
  <c r="AC13" i="83"/>
  <c r="AB13" i="83"/>
  <c r="AA13" i="83"/>
  <c r="Z13" i="83"/>
  <c r="Y13" i="83"/>
  <c r="X13" i="83"/>
  <c r="W13" i="83"/>
  <c r="AR12" i="83"/>
  <c r="AP12" i="83"/>
  <c r="AN12" i="83"/>
  <c r="AM12" i="83"/>
  <c r="AL12" i="83"/>
  <c r="AK12" i="83"/>
  <c r="AO12" i="83" s="1"/>
  <c r="AE12" i="83"/>
  <c r="AD12" i="83"/>
  <c r="AC12" i="83"/>
  <c r="AB12" i="83"/>
  <c r="AH12" i="83" s="1"/>
  <c r="AA12" i="83"/>
  <c r="Z12" i="83"/>
  <c r="Y12" i="83"/>
  <c r="X12" i="83"/>
  <c r="W12" i="83"/>
  <c r="AR11" i="83"/>
  <c r="AP11" i="83"/>
  <c r="AN11" i="83"/>
  <c r="AM11" i="83"/>
  <c r="AL11" i="83"/>
  <c r="AK11" i="83"/>
  <c r="AE11" i="83"/>
  <c r="AD11" i="83"/>
  <c r="AC11" i="83"/>
  <c r="AB11" i="83"/>
  <c r="AA11" i="83"/>
  <c r="Z11" i="83"/>
  <c r="Y11" i="83"/>
  <c r="X11" i="83"/>
  <c r="W11" i="83"/>
  <c r="AR10" i="83"/>
  <c r="AP10" i="83"/>
  <c r="AN10" i="83"/>
  <c r="AM10" i="83"/>
  <c r="AL10" i="83"/>
  <c r="AK10" i="83"/>
  <c r="AE10" i="83"/>
  <c r="AD10" i="83"/>
  <c r="AC10" i="83"/>
  <c r="AB10" i="83"/>
  <c r="AA10" i="83"/>
  <c r="Z10" i="83"/>
  <c r="Y10" i="83"/>
  <c r="X10" i="83"/>
  <c r="W10" i="83"/>
  <c r="AR9" i="83"/>
  <c r="AP9" i="83"/>
  <c r="AN9" i="83"/>
  <c r="AM9" i="83"/>
  <c r="AL9" i="83"/>
  <c r="AK9" i="83"/>
  <c r="AE9" i="83"/>
  <c r="AD9" i="83"/>
  <c r="AC9" i="83"/>
  <c r="AB9" i="83"/>
  <c r="AA9" i="83"/>
  <c r="Z9" i="83"/>
  <c r="Y9" i="83"/>
  <c r="X9" i="83"/>
  <c r="W9" i="83"/>
  <c r="A9" i="83"/>
  <c r="A10" i="83" s="1"/>
  <c r="A11" i="83" s="1"/>
  <c r="A12" i="83" s="1"/>
  <c r="A13" i="83" s="1"/>
  <c r="A14" i="83" s="1"/>
  <c r="A15" i="83" s="1"/>
  <c r="A16" i="83" s="1"/>
  <c r="A17" i="83" s="1"/>
  <c r="A18" i="83" s="1"/>
  <c r="A19" i="83" s="1"/>
  <c r="A20" i="83" s="1"/>
  <c r="A21" i="83" s="1"/>
  <c r="A22" i="83" s="1"/>
  <c r="A23" i="83" s="1"/>
  <c r="A24" i="83" s="1"/>
  <c r="A25" i="83" s="1"/>
  <c r="A26" i="83" s="1"/>
  <c r="A27" i="83" s="1"/>
  <c r="AR8" i="83"/>
  <c r="AP8" i="83"/>
  <c r="AN8" i="83"/>
  <c r="AM8" i="83"/>
  <c r="AL8" i="83"/>
  <c r="AK8" i="83"/>
  <c r="AE8" i="83"/>
  <c r="AD8" i="83"/>
  <c r="AC8" i="83"/>
  <c r="AB8" i="83"/>
  <c r="AA8" i="83"/>
  <c r="Z8" i="83"/>
  <c r="Y8" i="83"/>
  <c r="X8" i="83"/>
  <c r="W8" i="83"/>
  <c r="AS5" i="83"/>
  <c r="C1" i="83"/>
  <c r="AR27" i="82"/>
  <c r="AP27" i="82"/>
  <c r="AN27" i="82"/>
  <c r="AM27" i="82"/>
  <c r="AL27" i="82"/>
  <c r="AK27" i="82"/>
  <c r="AE27" i="82"/>
  <c r="AD27" i="82"/>
  <c r="AC27" i="82"/>
  <c r="AB27" i="82"/>
  <c r="AA27" i="82"/>
  <c r="Z27" i="82"/>
  <c r="Y27" i="82"/>
  <c r="X27" i="82"/>
  <c r="W27" i="82"/>
  <c r="AR26" i="82"/>
  <c r="AP26" i="82"/>
  <c r="AN26" i="82"/>
  <c r="AM26" i="82"/>
  <c r="AL26" i="82"/>
  <c r="AK26" i="82"/>
  <c r="AE26" i="82"/>
  <c r="AD26" i="82"/>
  <c r="AC26" i="82"/>
  <c r="AB26" i="82"/>
  <c r="AA26" i="82"/>
  <c r="Z26" i="82"/>
  <c r="Y26" i="82"/>
  <c r="X26" i="82"/>
  <c r="W26" i="82"/>
  <c r="AR25" i="82"/>
  <c r="AP25" i="82"/>
  <c r="AN25" i="82"/>
  <c r="AM25" i="82"/>
  <c r="AL25" i="82"/>
  <c r="AK25" i="82"/>
  <c r="AE25" i="82"/>
  <c r="AD25" i="82"/>
  <c r="AC25" i="82"/>
  <c r="AB25" i="82"/>
  <c r="AA25" i="82"/>
  <c r="Z25" i="82"/>
  <c r="Y25" i="82"/>
  <c r="X25" i="82"/>
  <c r="W25" i="82"/>
  <c r="AR24" i="82"/>
  <c r="AP24" i="82"/>
  <c r="AN24" i="82"/>
  <c r="AM24" i="82"/>
  <c r="AL24" i="82"/>
  <c r="AK24" i="82"/>
  <c r="AE24" i="82"/>
  <c r="AD24" i="82"/>
  <c r="AC24" i="82"/>
  <c r="AB24" i="82"/>
  <c r="AA24" i="82"/>
  <c r="Z24" i="82"/>
  <c r="Y24" i="82"/>
  <c r="X24" i="82"/>
  <c r="W24" i="82"/>
  <c r="AR23" i="82"/>
  <c r="AP23" i="82"/>
  <c r="AN23" i="82"/>
  <c r="AM23" i="82"/>
  <c r="AL23" i="82"/>
  <c r="AK23" i="82"/>
  <c r="AE23" i="82"/>
  <c r="AD23" i="82"/>
  <c r="AC23" i="82"/>
  <c r="AB23" i="82"/>
  <c r="AA23" i="82"/>
  <c r="Z23" i="82"/>
  <c r="Y23" i="82"/>
  <c r="X23" i="82"/>
  <c r="W23" i="82"/>
  <c r="AR22" i="82"/>
  <c r="AP22" i="82"/>
  <c r="AN22" i="82"/>
  <c r="AM22" i="82"/>
  <c r="AL22" i="82"/>
  <c r="AK22" i="82"/>
  <c r="AE22" i="82"/>
  <c r="AD22" i="82"/>
  <c r="AC22" i="82"/>
  <c r="AB22" i="82"/>
  <c r="AA22" i="82"/>
  <c r="Z22" i="82"/>
  <c r="Y22" i="82"/>
  <c r="X22" i="82"/>
  <c r="W22" i="82"/>
  <c r="AR21" i="82"/>
  <c r="AP21" i="82"/>
  <c r="AN21" i="82"/>
  <c r="AM21" i="82"/>
  <c r="AL21" i="82"/>
  <c r="AK21" i="82"/>
  <c r="AE21" i="82"/>
  <c r="AD21" i="82"/>
  <c r="AC21" i="82"/>
  <c r="AB21" i="82"/>
  <c r="AA21" i="82"/>
  <c r="Z21" i="82"/>
  <c r="Y21" i="82"/>
  <c r="X21" i="82"/>
  <c r="W21" i="82"/>
  <c r="AR20" i="82"/>
  <c r="AP20" i="82"/>
  <c r="AN20" i="82"/>
  <c r="AM20" i="82"/>
  <c r="AL20" i="82"/>
  <c r="AK20" i="82"/>
  <c r="AE20" i="82"/>
  <c r="AD20" i="82"/>
  <c r="AC20" i="82"/>
  <c r="AB20" i="82"/>
  <c r="AA20" i="82"/>
  <c r="Z20" i="82"/>
  <c r="Y20" i="82"/>
  <c r="X20" i="82"/>
  <c r="W20" i="82"/>
  <c r="AR19" i="82"/>
  <c r="AP19" i="82"/>
  <c r="AN19" i="82"/>
  <c r="AM19" i="82"/>
  <c r="AL19" i="82"/>
  <c r="AK19" i="82"/>
  <c r="AE19" i="82"/>
  <c r="AD19" i="82"/>
  <c r="AC19" i="82"/>
  <c r="AB19" i="82"/>
  <c r="AA19" i="82"/>
  <c r="Z19" i="82"/>
  <c r="Y19" i="82"/>
  <c r="X19" i="82"/>
  <c r="W19" i="82"/>
  <c r="AR18" i="82"/>
  <c r="AP18" i="82"/>
  <c r="AN18" i="82"/>
  <c r="AM18" i="82"/>
  <c r="AL18" i="82"/>
  <c r="AK18" i="82"/>
  <c r="AE18" i="82"/>
  <c r="AD18" i="82"/>
  <c r="AC18" i="82"/>
  <c r="AB18" i="82"/>
  <c r="AA18" i="82"/>
  <c r="Z18" i="82"/>
  <c r="Y18" i="82"/>
  <c r="X18" i="82"/>
  <c r="W18" i="82"/>
  <c r="AR17" i="82"/>
  <c r="AP17" i="82"/>
  <c r="AN17" i="82"/>
  <c r="AM17" i="82"/>
  <c r="AL17" i="82"/>
  <c r="AK17" i="82"/>
  <c r="AE17" i="82"/>
  <c r="AD17" i="82"/>
  <c r="AC17" i="82"/>
  <c r="AB17" i="82"/>
  <c r="AA17" i="82"/>
  <c r="Z17" i="82"/>
  <c r="Y17" i="82"/>
  <c r="X17" i="82"/>
  <c r="W17" i="82"/>
  <c r="AR16" i="82"/>
  <c r="AP16" i="82"/>
  <c r="AN16" i="82"/>
  <c r="AM16" i="82"/>
  <c r="AL16" i="82"/>
  <c r="AK16" i="82"/>
  <c r="AE16" i="82"/>
  <c r="AD16" i="82"/>
  <c r="AC16" i="82"/>
  <c r="AB16" i="82"/>
  <c r="AA16" i="82"/>
  <c r="Z16" i="82"/>
  <c r="Y16" i="82"/>
  <c r="X16" i="82"/>
  <c r="W16" i="82"/>
  <c r="AR15" i="82"/>
  <c r="AP15" i="82"/>
  <c r="AN15" i="82"/>
  <c r="AM15" i="82"/>
  <c r="AL15" i="82"/>
  <c r="AK15" i="82"/>
  <c r="AE15" i="82"/>
  <c r="AD15" i="82"/>
  <c r="AC15" i="82"/>
  <c r="AB15" i="82"/>
  <c r="AA15" i="82"/>
  <c r="Z15" i="82"/>
  <c r="Y15" i="82"/>
  <c r="X15" i="82"/>
  <c r="W15" i="82"/>
  <c r="AR14" i="82"/>
  <c r="AP14" i="82"/>
  <c r="AN14" i="82"/>
  <c r="AM14" i="82"/>
  <c r="AL14" i="82"/>
  <c r="AK14" i="82"/>
  <c r="AE14" i="82"/>
  <c r="AD14" i="82"/>
  <c r="AC14" i="82"/>
  <c r="AB14" i="82"/>
  <c r="AA14" i="82"/>
  <c r="Z14" i="82"/>
  <c r="Y14" i="82"/>
  <c r="X14" i="82"/>
  <c r="W14" i="82"/>
  <c r="AR13" i="82"/>
  <c r="AP13" i="82"/>
  <c r="AN13" i="82"/>
  <c r="AM13" i="82"/>
  <c r="AL13" i="82"/>
  <c r="AK13" i="82"/>
  <c r="AE13" i="82"/>
  <c r="AD13" i="82"/>
  <c r="AC13" i="82"/>
  <c r="AB13" i="82"/>
  <c r="AA13" i="82"/>
  <c r="Z13" i="82"/>
  <c r="Y13" i="82"/>
  <c r="X13" i="82"/>
  <c r="W13" i="82"/>
  <c r="AR12" i="82"/>
  <c r="AP12" i="82"/>
  <c r="AN12" i="82"/>
  <c r="AM12" i="82"/>
  <c r="AL12" i="82"/>
  <c r="AK12" i="82"/>
  <c r="AE12" i="82"/>
  <c r="AD12" i="82"/>
  <c r="AC12" i="82"/>
  <c r="AB12" i="82"/>
  <c r="AA12" i="82"/>
  <c r="Z12" i="82"/>
  <c r="Y12" i="82"/>
  <c r="X12" i="82"/>
  <c r="W12" i="82"/>
  <c r="AR11" i="82"/>
  <c r="AP11" i="82"/>
  <c r="AN11" i="82"/>
  <c r="AM11" i="82"/>
  <c r="AL11" i="82"/>
  <c r="AK11" i="82"/>
  <c r="AE11" i="82"/>
  <c r="AD11" i="82"/>
  <c r="AC11" i="82"/>
  <c r="AB11" i="82"/>
  <c r="AA11" i="82"/>
  <c r="Z11" i="82"/>
  <c r="Y11" i="82"/>
  <c r="X11" i="82"/>
  <c r="W11" i="82"/>
  <c r="AR10" i="82"/>
  <c r="AP10" i="82"/>
  <c r="AN10" i="82"/>
  <c r="AM10" i="82"/>
  <c r="AL10" i="82"/>
  <c r="AK10" i="82"/>
  <c r="AE10" i="82"/>
  <c r="AD10" i="82"/>
  <c r="AC10" i="82"/>
  <c r="AB10" i="82"/>
  <c r="AA10" i="82"/>
  <c r="Z10" i="82"/>
  <c r="Y10" i="82"/>
  <c r="X10" i="82"/>
  <c r="W10" i="82"/>
  <c r="AR9" i="82"/>
  <c r="AP9" i="82"/>
  <c r="AN9" i="82"/>
  <c r="AM9" i="82"/>
  <c r="AL9" i="82"/>
  <c r="AK9" i="82"/>
  <c r="AE9" i="82"/>
  <c r="AD9" i="82"/>
  <c r="AC9" i="82"/>
  <c r="AB9" i="82"/>
  <c r="AA9" i="82"/>
  <c r="Z9" i="82"/>
  <c r="Y9" i="82"/>
  <c r="X9" i="82"/>
  <c r="W9" i="82"/>
  <c r="A9" i="82"/>
  <c r="A10" i="82" s="1"/>
  <c r="A11" i="82" s="1"/>
  <c r="A12" i="82" s="1"/>
  <c r="A13" i="82" s="1"/>
  <c r="A14" i="82" s="1"/>
  <c r="A15" i="82" s="1"/>
  <c r="A16" i="82" s="1"/>
  <c r="A17" i="82" s="1"/>
  <c r="A18" i="82" s="1"/>
  <c r="A19" i="82" s="1"/>
  <c r="A20" i="82" s="1"/>
  <c r="A21" i="82" s="1"/>
  <c r="A22" i="82" s="1"/>
  <c r="A23" i="82" s="1"/>
  <c r="A24" i="82" s="1"/>
  <c r="A25" i="82" s="1"/>
  <c r="A26" i="82" s="1"/>
  <c r="A27" i="82" s="1"/>
  <c r="AR8" i="82"/>
  <c r="AP8" i="82"/>
  <c r="AN8" i="82"/>
  <c r="AM8" i="82"/>
  <c r="AL8" i="82"/>
  <c r="AK8" i="82"/>
  <c r="AE8" i="82"/>
  <c r="AD8" i="82"/>
  <c r="AC8" i="82"/>
  <c r="AB8" i="82"/>
  <c r="AA8" i="82"/>
  <c r="Z8" i="82"/>
  <c r="Y8" i="82"/>
  <c r="X8" i="82"/>
  <c r="W8" i="82"/>
  <c r="AS5" i="82"/>
  <c r="C1" i="82"/>
  <c r="AR27" i="81"/>
  <c r="AP27" i="81"/>
  <c r="AN27" i="81"/>
  <c r="AM27" i="81"/>
  <c r="AL27" i="81"/>
  <c r="AK27" i="81"/>
  <c r="AE27" i="81"/>
  <c r="AD27" i="81"/>
  <c r="AC27" i="81"/>
  <c r="AB27" i="81"/>
  <c r="AA27" i="81"/>
  <c r="Z27" i="81"/>
  <c r="Y27" i="81"/>
  <c r="X27" i="81"/>
  <c r="W27" i="81"/>
  <c r="AR26" i="81"/>
  <c r="AP26" i="81"/>
  <c r="AN26" i="81"/>
  <c r="AM26" i="81"/>
  <c r="AL26" i="81"/>
  <c r="AK26" i="81"/>
  <c r="AE26" i="81"/>
  <c r="AD26" i="81"/>
  <c r="AC26" i="81"/>
  <c r="AB26" i="81"/>
  <c r="AA26" i="81"/>
  <c r="Z26" i="81"/>
  <c r="Y26" i="81"/>
  <c r="X26" i="81"/>
  <c r="W26" i="81"/>
  <c r="AR25" i="81"/>
  <c r="AP25" i="81"/>
  <c r="AN25" i="81"/>
  <c r="AM25" i="81"/>
  <c r="AL25" i="81"/>
  <c r="AK25" i="81"/>
  <c r="AE25" i="81"/>
  <c r="AD25" i="81"/>
  <c r="AC25" i="81"/>
  <c r="AB25" i="81"/>
  <c r="AA25" i="81"/>
  <c r="Z25" i="81"/>
  <c r="Y25" i="81"/>
  <c r="X25" i="81"/>
  <c r="W25" i="81"/>
  <c r="AR24" i="81"/>
  <c r="AP24" i="81"/>
  <c r="AN24" i="81"/>
  <c r="AM24" i="81"/>
  <c r="AL24" i="81"/>
  <c r="AK24" i="81"/>
  <c r="AE24" i="81"/>
  <c r="AD24" i="81"/>
  <c r="AC24" i="81"/>
  <c r="AB24" i="81"/>
  <c r="AA24" i="81"/>
  <c r="Z24" i="81"/>
  <c r="Y24" i="81"/>
  <c r="X24" i="81"/>
  <c r="W24" i="81"/>
  <c r="AR23" i="81"/>
  <c r="AP23" i="81"/>
  <c r="AN23" i="81"/>
  <c r="AM23" i="81"/>
  <c r="AL23" i="81"/>
  <c r="AK23" i="81"/>
  <c r="AE23" i="81"/>
  <c r="AD23" i="81"/>
  <c r="AC23" i="81"/>
  <c r="AB23" i="81"/>
  <c r="AA23" i="81"/>
  <c r="Z23" i="81"/>
  <c r="Y23" i="81"/>
  <c r="X23" i="81"/>
  <c r="W23" i="81"/>
  <c r="AR22" i="81"/>
  <c r="AP22" i="81"/>
  <c r="AN22" i="81"/>
  <c r="AM22" i="81"/>
  <c r="AL22" i="81"/>
  <c r="AK22" i="81"/>
  <c r="AE22" i="81"/>
  <c r="AD22" i="81"/>
  <c r="AC22" i="81"/>
  <c r="AB22" i="81"/>
  <c r="AA22" i="81"/>
  <c r="Z22" i="81"/>
  <c r="Y22" i="81"/>
  <c r="X22" i="81"/>
  <c r="W22" i="81"/>
  <c r="AR21" i="81"/>
  <c r="AP21" i="81"/>
  <c r="AN21" i="81"/>
  <c r="AM21" i="81"/>
  <c r="AL21" i="81"/>
  <c r="AK21" i="81"/>
  <c r="AE21" i="81"/>
  <c r="AD21" i="81"/>
  <c r="AC21" i="81"/>
  <c r="AB21" i="81"/>
  <c r="AA21" i="81"/>
  <c r="Z21" i="81"/>
  <c r="Y21" i="81"/>
  <c r="X21" i="81"/>
  <c r="W21" i="81"/>
  <c r="AR20" i="81"/>
  <c r="AP20" i="81"/>
  <c r="AN20" i="81"/>
  <c r="AM20" i="81"/>
  <c r="AL20" i="81"/>
  <c r="AK20" i="81"/>
  <c r="AE20" i="81"/>
  <c r="AD20" i="81"/>
  <c r="AC20" i="81"/>
  <c r="AB20" i="81"/>
  <c r="AA20" i="81"/>
  <c r="Z20" i="81"/>
  <c r="Y20" i="81"/>
  <c r="X20" i="81"/>
  <c r="W20" i="81"/>
  <c r="AR19" i="81"/>
  <c r="AP19" i="81"/>
  <c r="AN19" i="81"/>
  <c r="AM19" i="81"/>
  <c r="AL19" i="81"/>
  <c r="AK19" i="81"/>
  <c r="AE19" i="81"/>
  <c r="AD19" i="81"/>
  <c r="AC19" i="81"/>
  <c r="AB19" i="81"/>
  <c r="AA19" i="81"/>
  <c r="Z19" i="81"/>
  <c r="Y19" i="81"/>
  <c r="X19" i="81"/>
  <c r="W19" i="81"/>
  <c r="AR18" i="81"/>
  <c r="AP18" i="81"/>
  <c r="AN18" i="81"/>
  <c r="AM18" i="81"/>
  <c r="AL18" i="81"/>
  <c r="AK18" i="81"/>
  <c r="AE18" i="81"/>
  <c r="AD18" i="81"/>
  <c r="AC18" i="81"/>
  <c r="AB18" i="81"/>
  <c r="AA18" i="81"/>
  <c r="Z18" i="81"/>
  <c r="Y18" i="81"/>
  <c r="X18" i="81"/>
  <c r="W18" i="81"/>
  <c r="AR17" i="81"/>
  <c r="AP17" i="81"/>
  <c r="AN17" i="81"/>
  <c r="AM17" i="81"/>
  <c r="AL17" i="81"/>
  <c r="AK17" i="81"/>
  <c r="AE17" i="81"/>
  <c r="AD17" i="81"/>
  <c r="AC17" i="81"/>
  <c r="AB17" i="81"/>
  <c r="AA17" i="81"/>
  <c r="Z17" i="81"/>
  <c r="Y17" i="81"/>
  <c r="X17" i="81"/>
  <c r="W17" i="81"/>
  <c r="AR16" i="81"/>
  <c r="AP16" i="81"/>
  <c r="AN16" i="81"/>
  <c r="AM16" i="81"/>
  <c r="AL16" i="81"/>
  <c r="AK16" i="81"/>
  <c r="AE16" i="81"/>
  <c r="AD16" i="81"/>
  <c r="AC16" i="81"/>
  <c r="AB16" i="81"/>
  <c r="AA16" i="81"/>
  <c r="Z16" i="81"/>
  <c r="Y16" i="81"/>
  <c r="X16" i="81"/>
  <c r="W16" i="81"/>
  <c r="AR15" i="81"/>
  <c r="AP15" i="81"/>
  <c r="AN15" i="81"/>
  <c r="AM15" i="81"/>
  <c r="AL15" i="81"/>
  <c r="AK15" i="81"/>
  <c r="AO15" i="81" s="1"/>
  <c r="AE15" i="81"/>
  <c r="AD15" i="81"/>
  <c r="AC15" i="81"/>
  <c r="AB15" i="81"/>
  <c r="AH15" i="81" s="1"/>
  <c r="AA15" i="81"/>
  <c r="Z15" i="81"/>
  <c r="Y15" i="81"/>
  <c r="X15" i="81"/>
  <c r="AF15" i="81" s="1"/>
  <c r="W15" i="81"/>
  <c r="AR14" i="81"/>
  <c r="AP14" i="81"/>
  <c r="AN14" i="81"/>
  <c r="AM14" i="81"/>
  <c r="AL14" i="81"/>
  <c r="AK14" i="81"/>
  <c r="AE14" i="81"/>
  <c r="AI14" i="81" s="1"/>
  <c r="AD14" i="81"/>
  <c r="AC14" i="81"/>
  <c r="AB14" i="81"/>
  <c r="AA14" i="81"/>
  <c r="AG14" i="81" s="1"/>
  <c r="Z14" i="81"/>
  <c r="Y14" i="81"/>
  <c r="X14" i="81"/>
  <c r="W14" i="81"/>
  <c r="AR13" i="81"/>
  <c r="AP13" i="81"/>
  <c r="AN13" i="81"/>
  <c r="AM13" i="81"/>
  <c r="AL13" i="81"/>
  <c r="AK13" i="81"/>
  <c r="AO13" i="81" s="1"/>
  <c r="AE13" i="81"/>
  <c r="AD13" i="81"/>
  <c r="AC13" i="81"/>
  <c r="AB13" i="81"/>
  <c r="AH13" i="81" s="1"/>
  <c r="AA13" i="81"/>
  <c r="Z13" i="81"/>
  <c r="Y13" i="81"/>
  <c r="X13" i="81"/>
  <c r="AF13" i="81" s="1"/>
  <c r="W13" i="81"/>
  <c r="AR12" i="81"/>
  <c r="AP12" i="81"/>
  <c r="AN12" i="81"/>
  <c r="AM12" i="81"/>
  <c r="AL12" i="81"/>
  <c r="AK12" i="81"/>
  <c r="AE12" i="81"/>
  <c r="AI12" i="81" s="1"/>
  <c r="AD12" i="81"/>
  <c r="AC12" i="81"/>
  <c r="AB12" i="81"/>
  <c r="AA12" i="81"/>
  <c r="AG12" i="81" s="1"/>
  <c r="Z12" i="81"/>
  <c r="Y12" i="81"/>
  <c r="X12" i="81"/>
  <c r="W12" i="81"/>
  <c r="AR11" i="81"/>
  <c r="AP11" i="81"/>
  <c r="AN11" i="81"/>
  <c r="AM11" i="81"/>
  <c r="AL11" i="81"/>
  <c r="AK11" i="81"/>
  <c r="AO11" i="81" s="1"/>
  <c r="AE11" i="81"/>
  <c r="AD11" i="81"/>
  <c r="AC11" i="81"/>
  <c r="AB11" i="81"/>
  <c r="AH11" i="81" s="1"/>
  <c r="AA11" i="81"/>
  <c r="Z11" i="81"/>
  <c r="Y11" i="81"/>
  <c r="X11" i="81"/>
  <c r="AF11" i="81" s="1"/>
  <c r="W11" i="81"/>
  <c r="AR10" i="81"/>
  <c r="AS3" i="81" s="1"/>
  <c r="AP10" i="81"/>
  <c r="AN10" i="81"/>
  <c r="AM10" i="81"/>
  <c r="AL10" i="81"/>
  <c r="AK10" i="81"/>
  <c r="AE10" i="81"/>
  <c r="AI10" i="81" s="1"/>
  <c r="AD10" i="81"/>
  <c r="AC10" i="81"/>
  <c r="AB10" i="81"/>
  <c r="AA10" i="81"/>
  <c r="AG10" i="81" s="1"/>
  <c r="Z10" i="81"/>
  <c r="Y10" i="81"/>
  <c r="X10" i="81"/>
  <c r="W10" i="81"/>
  <c r="AR9" i="81"/>
  <c r="AP9" i="81"/>
  <c r="AN9" i="81"/>
  <c r="AM9" i="81"/>
  <c r="AL9" i="81"/>
  <c r="AK9" i="81"/>
  <c r="AO9" i="81" s="1"/>
  <c r="AE9" i="81"/>
  <c r="AD9" i="81"/>
  <c r="AC9" i="81"/>
  <c r="AB9" i="81"/>
  <c r="AH9" i="81" s="1"/>
  <c r="AA9" i="81"/>
  <c r="Z9" i="81"/>
  <c r="Y9" i="81"/>
  <c r="X9" i="81"/>
  <c r="AF9" i="81" s="1"/>
  <c r="W9" i="81"/>
  <c r="A9" i="81"/>
  <c r="A10" i="81" s="1"/>
  <c r="A11" i="81" s="1"/>
  <c r="A12" i="81" s="1"/>
  <c r="A13" i="81" s="1"/>
  <c r="A14" i="81" s="1"/>
  <c r="A15" i="81" s="1"/>
  <c r="A16" i="81" s="1"/>
  <c r="A17" i="81" s="1"/>
  <c r="A18" i="81" s="1"/>
  <c r="A19" i="81" s="1"/>
  <c r="A20" i="81" s="1"/>
  <c r="A21" i="81" s="1"/>
  <c r="A22" i="81" s="1"/>
  <c r="A23" i="81" s="1"/>
  <c r="A24" i="81" s="1"/>
  <c r="A25" i="81" s="1"/>
  <c r="A26" i="81" s="1"/>
  <c r="A27" i="81" s="1"/>
  <c r="AR8" i="81"/>
  <c r="AP8" i="81"/>
  <c r="AN8" i="81"/>
  <c r="AM8" i="81"/>
  <c r="AL8" i="81"/>
  <c r="AK8" i="81"/>
  <c r="AO8" i="81" s="1"/>
  <c r="AE8" i="81"/>
  <c r="AD8" i="81"/>
  <c r="AC8" i="81"/>
  <c r="AB8" i="81"/>
  <c r="AH8" i="81" s="1"/>
  <c r="AA8" i="81"/>
  <c r="Z8" i="81"/>
  <c r="Y8" i="81"/>
  <c r="X8" i="81"/>
  <c r="AF8" i="81" s="1"/>
  <c r="W8" i="81"/>
  <c r="AS5" i="81"/>
  <c r="C1" i="81"/>
  <c r="AR27" i="80"/>
  <c r="AP27" i="80"/>
  <c r="AN27" i="80"/>
  <c r="AM27" i="80"/>
  <c r="AL27" i="80"/>
  <c r="AK27" i="80"/>
  <c r="AE27" i="80"/>
  <c r="AD27" i="80"/>
  <c r="AC27" i="80"/>
  <c r="AB27" i="80"/>
  <c r="AA27" i="80"/>
  <c r="Z27" i="80"/>
  <c r="Y27" i="80"/>
  <c r="X27" i="80"/>
  <c r="W27" i="80"/>
  <c r="AR26" i="80"/>
  <c r="AP26" i="80"/>
  <c r="AN26" i="80"/>
  <c r="AM26" i="80"/>
  <c r="AL26" i="80"/>
  <c r="AK26" i="80"/>
  <c r="AE26" i="80"/>
  <c r="AD26" i="80"/>
  <c r="AC26" i="80"/>
  <c r="AB26" i="80"/>
  <c r="AA26" i="80"/>
  <c r="Z26" i="80"/>
  <c r="Y26" i="80"/>
  <c r="X26" i="80"/>
  <c r="W26" i="80"/>
  <c r="AR25" i="80"/>
  <c r="AP25" i="80"/>
  <c r="AN25" i="80"/>
  <c r="AM25" i="80"/>
  <c r="AL25" i="80"/>
  <c r="AK25" i="80"/>
  <c r="AE25" i="80"/>
  <c r="AD25" i="80"/>
  <c r="AC25" i="80"/>
  <c r="AB25" i="80"/>
  <c r="AA25" i="80"/>
  <c r="Z25" i="80"/>
  <c r="Y25" i="80"/>
  <c r="X25" i="80"/>
  <c r="W25" i="80"/>
  <c r="AR24" i="80"/>
  <c r="AP24" i="80"/>
  <c r="AN24" i="80"/>
  <c r="AM24" i="80"/>
  <c r="AL24" i="80"/>
  <c r="AK24" i="80"/>
  <c r="AE24" i="80"/>
  <c r="AD24" i="80"/>
  <c r="AC24" i="80"/>
  <c r="AB24" i="80"/>
  <c r="AA24" i="80"/>
  <c r="Z24" i="80"/>
  <c r="Y24" i="80"/>
  <c r="X24" i="80"/>
  <c r="W24" i="80"/>
  <c r="AR23" i="80"/>
  <c r="AP23" i="80"/>
  <c r="AN23" i="80"/>
  <c r="AM23" i="80"/>
  <c r="AL23" i="80"/>
  <c r="AK23" i="80"/>
  <c r="AE23" i="80"/>
  <c r="AD23" i="80"/>
  <c r="AC23" i="80"/>
  <c r="AB23" i="80"/>
  <c r="AA23" i="80"/>
  <c r="Z23" i="80"/>
  <c r="Y23" i="80"/>
  <c r="X23" i="80"/>
  <c r="W23" i="80"/>
  <c r="AR22" i="80"/>
  <c r="AP22" i="80"/>
  <c r="AN22" i="80"/>
  <c r="AM22" i="80"/>
  <c r="AL22" i="80"/>
  <c r="AK22" i="80"/>
  <c r="AE22" i="80"/>
  <c r="AD22" i="80"/>
  <c r="AC22" i="80"/>
  <c r="AB22" i="80"/>
  <c r="AA22" i="80"/>
  <c r="Z22" i="80"/>
  <c r="Y22" i="80"/>
  <c r="X22" i="80"/>
  <c r="W22" i="80"/>
  <c r="AR21" i="80"/>
  <c r="AP21" i="80"/>
  <c r="AN21" i="80"/>
  <c r="AM21" i="80"/>
  <c r="AL21" i="80"/>
  <c r="AK21" i="80"/>
  <c r="AE21" i="80"/>
  <c r="AD21" i="80"/>
  <c r="AC21" i="80"/>
  <c r="AB21" i="80"/>
  <c r="AA21" i="80"/>
  <c r="Z21" i="80"/>
  <c r="Y21" i="80"/>
  <c r="X21" i="80"/>
  <c r="W21" i="80"/>
  <c r="AR20" i="80"/>
  <c r="AP20" i="80"/>
  <c r="AN20" i="80"/>
  <c r="AM20" i="80"/>
  <c r="AL20" i="80"/>
  <c r="AK20" i="80"/>
  <c r="AE20" i="80"/>
  <c r="AD20" i="80"/>
  <c r="AC20" i="80"/>
  <c r="AB20" i="80"/>
  <c r="AA20" i="80"/>
  <c r="Z20" i="80"/>
  <c r="Y20" i="80"/>
  <c r="X20" i="80"/>
  <c r="W20" i="80"/>
  <c r="AR19" i="80"/>
  <c r="AP19" i="80"/>
  <c r="AN19" i="80"/>
  <c r="AM19" i="80"/>
  <c r="AL19" i="80"/>
  <c r="AK19" i="80"/>
  <c r="AE19" i="80"/>
  <c r="AD19" i="80"/>
  <c r="AC19" i="80"/>
  <c r="AB19" i="80"/>
  <c r="AA19" i="80"/>
  <c r="Z19" i="80"/>
  <c r="Y19" i="80"/>
  <c r="X19" i="80"/>
  <c r="W19" i="80"/>
  <c r="AR18" i="80"/>
  <c r="AP18" i="80"/>
  <c r="AN18" i="80"/>
  <c r="AM18" i="80"/>
  <c r="AL18" i="80"/>
  <c r="AK18" i="80"/>
  <c r="AE18" i="80"/>
  <c r="AD18" i="80"/>
  <c r="AC18" i="80"/>
  <c r="AB18" i="80"/>
  <c r="AA18" i="80"/>
  <c r="Z18" i="80"/>
  <c r="Y18" i="80"/>
  <c r="X18" i="80"/>
  <c r="W18" i="80"/>
  <c r="AR17" i="80"/>
  <c r="AP17" i="80"/>
  <c r="AN17" i="80"/>
  <c r="AM17" i="80"/>
  <c r="AL17" i="80"/>
  <c r="AK17" i="80"/>
  <c r="AE17" i="80"/>
  <c r="AD17" i="80"/>
  <c r="AC17" i="80"/>
  <c r="AB17" i="80"/>
  <c r="AA17" i="80"/>
  <c r="Z17" i="80"/>
  <c r="Y17" i="80"/>
  <c r="X17" i="80"/>
  <c r="W17" i="80"/>
  <c r="AR16" i="80"/>
  <c r="AP16" i="80"/>
  <c r="AN16" i="80"/>
  <c r="AM16" i="80"/>
  <c r="AL16" i="80"/>
  <c r="AK16" i="80"/>
  <c r="AE16" i="80"/>
  <c r="AD16" i="80"/>
  <c r="AC16" i="80"/>
  <c r="AB16" i="80"/>
  <c r="AA16" i="80"/>
  <c r="Z16" i="80"/>
  <c r="Y16" i="80"/>
  <c r="X16" i="80"/>
  <c r="W16" i="80"/>
  <c r="AR15" i="80"/>
  <c r="AP15" i="80"/>
  <c r="AN15" i="80"/>
  <c r="AM15" i="80"/>
  <c r="AL15" i="80"/>
  <c r="AK15" i="80"/>
  <c r="AE15" i="80"/>
  <c r="AD15" i="80"/>
  <c r="AC15" i="80"/>
  <c r="AB15" i="80"/>
  <c r="AA15" i="80"/>
  <c r="Z15" i="80"/>
  <c r="Y15" i="80"/>
  <c r="X15" i="80"/>
  <c r="W15" i="80"/>
  <c r="AR14" i="80"/>
  <c r="AP14" i="80"/>
  <c r="AN14" i="80"/>
  <c r="AM14" i="80"/>
  <c r="AL14" i="80"/>
  <c r="AK14" i="80"/>
  <c r="AE14" i="80"/>
  <c r="AD14" i="80"/>
  <c r="AC14" i="80"/>
  <c r="AB14" i="80"/>
  <c r="AA14" i="80"/>
  <c r="Z14" i="80"/>
  <c r="Y14" i="80"/>
  <c r="X14" i="80"/>
  <c r="W14" i="80"/>
  <c r="AR13" i="80"/>
  <c r="AP13" i="80"/>
  <c r="AN13" i="80"/>
  <c r="AM13" i="80"/>
  <c r="AL13" i="80"/>
  <c r="AK13" i="80"/>
  <c r="AE13" i="80"/>
  <c r="AD13" i="80"/>
  <c r="AC13" i="80"/>
  <c r="AB13" i="80"/>
  <c r="AA13" i="80"/>
  <c r="Z13" i="80"/>
  <c r="Y13" i="80"/>
  <c r="X13" i="80"/>
  <c r="W13" i="80"/>
  <c r="AR12" i="80"/>
  <c r="AP12" i="80"/>
  <c r="AN12" i="80"/>
  <c r="AM12" i="80"/>
  <c r="AL12" i="80"/>
  <c r="AK12" i="80"/>
  <c r="AE12" i="80"/>
  <c r="AD12" i="80"/>
  <c r="AC12" i="80"/>
  <c r="AB12" i="80"/>
  <c r="AA12" i="80"/>
  <c r="Z12" i="80"/>
  <c r="Y12" i="80"/>
  <c r="X12" i="80"/>
  <c r="W12" i="80"/>
  <c r="A12" i="80"/>
  <c r="A13" i="80" s="1"/>
  <c r="A14" i="80" s="1"/>
  <c r="A15" i="80" s="1"/>
  <c r="A16" i="80" s="1"/>
  <c r="A17" i="80" s="1"/>
  <c r="A18" i="80" s="1"/>
  <c r="A19" i="80" s="1"/>
  <c r="A20" i="80" s="1"/>
  <c r="A21" i="80" s="1"/>
  <c r="A22" i="80" s="1"/>
  <c r="A23" i="80" s="1"/>
  <c r="A24" i="80" s="1"/>
  <c r="A25" i="80" s="1"/>
  <c r="A26" i="80" s="1"/>
  <c r="A27" i="80" s="1"/>
  <c r="AR11" i="80"/>
  <c r="AP11" i="80"/>
  <c r="AN11" i="80"/>
  <c r="AM11" i="80"/>
  <c r="AL11" i="80"/>
  <c r="AK11" i="80"/>
  <c r="AE11" i="80"/>
  <c r="AD11" i="80"/>
  <c r="AC11" i="80"/>
  <c r="AB11" i="80"/>
  <c r="AA11" i="80"/>
  <c r="Z11" i="80"/>
  <c r="Y11" i="80"/>
  <c r="X11" i="80"/>
  <c r="W11" i="80"/>
  <c r="AR10" i="80"/>
  <c r="AP10" i="80"/>
  <c r="AN10" i="80"/>
  <c r="AM10" i="80"/>
  <c r="AL10" i="80"/>
  <c r="AK10" i="80"/>
  <c r="AE10" i="80"/>
  <c r="AD10" i="80"/>
  <c r="AC10" i="80"/>
  <c r="AB10" i="80"/>
  <c r="AA10" i="80"/>
  <c r="Z10" i="80"/>
  <c r="Y10" i="80"/>
  <c r="X10" i="80"/>
  <c r="W10" i="80"/>
  <c r="AR9" i="80"/>
  <c r="AP9" i="80"/>
  <c r="AN9" i="80"/>
  <c r="AM9" i="80"/>
  <c r="AL9" i="80"/>
  <c r="AK9" i="80"/>
  <c r="AE9" i="80"/>
  <c r="AD9" i="80"/>
  <c r="AC9" i="80"/>
  <c r="AB9" i="80"/>
  <c r="AA9" i="80"/>
  <c r="Z9" i="80"/>
  <c r="Y9" i="80"/>
  <c r="X9" i="80"/>
  <c r="W9" i="80"/>
  <c r="A9" i="80"/>
  <c r="A10" i="80" s="1"/>
  <c r="A11" i="80" s="1"/>
  <c r="AR8" i="80"/>
  <c r="AP8" i="80"/>
  <c r="AN8" i="80"/>
  <c r="AM8" i="80"/>
  <c r="AL8" i="80"/>
  <c r="AK8" i="80"/>
  <c r="AE8" i="80"/>
  <c r="AD8" i="80"/>
  <c r="AC8" i="80"/>
  <c r="AB8" i="80"/>
  <c r="AA8" i="80"/>
  <c r="Z8" i="80"/>
  <c r="Y8" i="80"/>
  <c r="X8" i="80"/>
  <c r="W8" i="80"/>
  <c r="AS5" i="80"/>
  <c r="C1" i="80"/>
  <c r="AR27" i="79"/>
  <c r="AP27" i="79"/>
  <c r="AN27" i="79"/>
  <c r="AM27" i="79"/>
  <c r="AL27" i="79"/>
  <c r="AK27" i="79"/>
  <c r="AE27" i="79"/>
  <c r="AD27" i="79"/>
  <c r="AC27" i="79"/>
  <c r="AB27" i="79"/>
  <c r="AA27" i="79"/>
  <c r="Z27" i="79"/>
  <c r="Y27" i="79"/>
  <c r="X27" i="79"/>
  <c r="W27" i="79"/>
  <c r="AR26" i="79"/>
  <c r="AP26" i="79"/>
  <c r="AN26" i="79"/>
  <c r="AM26" i="79"/>
  <c r="AL26" i="79"/>
  <c r="AK26" i="79"/>
  <c r="AE26" i="79"/>
  <c r="AD26" i="79"/>
  <c r="AC26" i="79"/>
  <c r="AB26" i="79"/>
  <c r="AA26" i="79"/>
  <c r="Z26" i="79"/>
  <c r="Y26" i="79"/>
  <c r="X26" i="79"/>
  <c r="W26" i="79"/>
  <c r="AR25" i="79"/>
  <c r="AP25" i="79"/>
  <c r="AN25" i="79"/>
  <c r="AM25" i="79"/>
  <c r="AL25" i="79"/>
  <c r="AK25" i="79"/>
  <c r="AE25" i="79"/>
  <c r="AD25" i="79"/>
  <c r="AC25" i="79"/>
  <c r="AB25" i="79"/>
  <c r="AA25" i="79"/>
  <c r="Z25" i="79"/>
  <c r="Y25" i="79"/>
  <c r="X25" i="79"/>
  <c r="W25" i="79"/>
  <c r="AR24" i="79"/>
  <c r="AP24" i="79"/>
  <c r="AN24" i="79"/>
  <c r="AM24" i="79"/>
  <c r="AL24" i="79"/>
  <c r="AK24" i="79"/>
  <c r="AE24" i="79"/>
  <c r="AD24" i="79"/>
  <c r="AC24" i="79"/>
  <c r="AB24" i="79"/>
  <c r="AA24" i="79"/>
  <c r="Z24" i="79"/>
  <c r="Y24" i="79"/>
  <c r="X24" i="79"/>
  <c r="W24" i="79"/>
  <c r="AR23" i="79"/>
  <c r="AP23" i="79"/>
  <c r="AN23" i="79"/>
  <c r="AM23" i="79"/>
  <c r="AL23" i="79"/>
  <c r="AK23" i="79"/>
  <c r="AE23" i="79"/>
  <c r="AD23" i="79"/>
  <c r="AC23" i="79"/>
  <c r="AB23" i="79"/>
  <c r="AA23" i="79"/>
  <c r="Z23" i="79"/>
  <c r="Y23" i="79"/>
  <c r="X23" i="79"/>
  <c r="W23" i="79"/>
  <c r="AR22" i="79"/>
  <c r="AP22" i="79"/>
  <c r="AN22" i="79"/>
  <c r="AM22" i="79"/>
  <c r="AL22" i="79"/>
  <c r="AK22" i="79"/>
  <c r="AE22" i="79"/>
  <c r="AD22" i="79"/>
  <c r="AC22" i="79"/>
  <c r="AB22" i="79"/>
  <c r="AA22" i="79"/>
  <c r="Z22" i="79"/>
  <c r="Y22" i="79"/>
  <c r="X22" i="79"/>
  <c r="W22" i="79"/>
  <c r="AR21" i="79"/>
  <c r="AP21" i="79"/>
  <c r="AN21" i="79"/>
  <c r="AM21" i="79"/>
  <c r="AL21" i="79"/>
  <c r="AK21" i="79"/>
  <c r="AE21" i="79"/>
  <c r="AD21" i="79"/>
  <c r="AC21" i="79"/>
  <c r="AB21" i="79"/>
  <c r="AA21" i="79"/>
  <c r="Z21" i="79"/>
  <c r="Y21" i="79"/>
  <c r="X21" i="79"/>
  <c r="W21" i="79"/>
  <c r="AR20" i="79"/>
  <c r="AP20" i="79"/>
  <c r="AN20" i="79"/>
  <c r="AM20" i="79"/>
  <c r="AL20" i="79"/>
  <c r="AK20" i="79"/>
  <c r="AE20" i="79"/>
  <c r="AD20" i="79"/>
  <c r="AC20" i="79"/>
  <c r="AB20" i="79"/>
  <c r="AA20" i="79"/>
  <c r="Z20" i="79"/>
  <c r="Y20" i="79"/>
  <c r="X20" i="79"/>
  <c r="W20" i="79"/>
  <c r="AR19" i="79"/>
  <c r="AP19" i="79"/>
  <c r="AN19" i="79"/>
  <c r="AM19" i="79"/>
  <c r="AL19" i="79"/>
  <c r="AK19" i="79"/>
  <c r="AE19" i="79"/>
  <c r="AD19" i="79"/>
  <c r="AC19" i="79"/>
  <c r="AB19" i="79"/>
  <c r="AA19" i="79"/>
  <c r="Z19" i="79"/>
  <c r="Y19" i="79"/>
  <c r="X19" i="79"/>
  <c r="W19" i="79"/>
  <c r="AR18" i="79"/>
  <c r="AP18" i="79"/>
  <c r="AN18" i="79"/>
  <c r="AM18" i="79"/>
  <c r="AL18" i="79"/>
  <c r="AK18" i="79"/>
  <c r="AE18" i="79"/>
  <c r="AD18" i="79"/>
  <c r="AC18" i="79"/>
  <c r="AB18" i="79"/>
  <c r="AA18" i="79"/>
  <c r="Z18" i="79"/>
  <c r="Y18" i="79"/>
  <c r="X18" i="79"/>
  <c r="W18" i="79"/>
  <c r="AR17" i="79"/>
  <c r="AP17" i="79"/>
  <c r="AN17" i="79"/>
  <c r="AM17" i="79"/>
  <c r="AL17" i="79"/>
  <c r="AK17" i="79"/>
  <c r="AE17" i="79"/>
  <c r="AD17" i="79"/>
  <c r="AC17" i="79"/>
  <c r="AB17" i="79"/>
  <c r="AA17" i="79"/>
  <c r="Z17" i="79"/>
  <c r="Y17" i="79"/>
  <c r="X17" i="79"/>
  <c r="W17" i="79"/>
  <c r="AR16" i="79"/>
  <c r="AP16" i="79"/>
  <c r="AN16" i="79"/>
  <c r="AM16" i="79"/>
  <c r="AL16" i="79"/>
  <c r="AK16" i="79"/>
  <c r="AE16" i="79"/>
  <c r="AD16" i="79"/>
  <c r="AC16" i="79"/>
  <c r="AB16" i="79"/>
  <c r="AA16" i="79"/>
  <c r="Z16" i="79"/>
  <c r="Y16" i="79"/>
  <c r="X16" i="79"/>
  <c r="W16" i="79"/>
  <c r="AR15" i="79"/>
  <c r="AP15" i="79"/>
  <c r="AN15" i="79"/>
  <c r="AM15" i="79"/>
  <c r="AL15" i="79"/>
  <c r="AK15" i="79"/>
  <c r="AE15" i="79"/>
  <c r="AD15" i="79"/>
  <c r="AC15" i="79"/>
  <c r="AB15" i="79"/>
  <c r="AA15" i="79"/>
  <c r="Z15" i="79"/>
  <c r="Y15" i="79"/>
  <c r="X15" i="79"/>
  <c r="W15" i="79"/>
  <c r="AR14" i="79"/>
  <c r="AP14" i="79"/>
  <c r="AN14" i="79"/>
  <c r="AM14" i="79"/>
  <c r="AL14" i="79"/>
  <c r="AK14" i="79"/>
  <c r="AE14" i="79"/>
  <c r="AD14" i="79"/>
  <c r="AC14" i="79"/>
  <c r="AB14" i="79"/>
  <c r="AA14" i="79"/>
  <c r="Z14" i="79"/>
  <c r="Y14" i="79"/>
  <c r="X14" i="79"/>
  <c r="W14" i="79"/>
  <c r="AR13" i="79"/>
  <c r="AP13" i="79"/>
  <c r="AN13" i="79"/>
  <c r="AM13" i="79"/>
  <c r="AL13" i="79"/>
  <c r="AK13" i="79"/>
  <c r="AE13" i="79"/>
  <c r="AD13" i="79"/>
  <c r="AC13" i="79"/>
  <c r="AB13" i="79"/>
  <c r="AA13" i="79"/>
  <c r="Z13" i="79"/>
  <c r="Y13" i="79"/>
  <c r="X13" i="79"/>
  <c r="W13" i="79"/>
  <c r="AR12" i="79"/>
  <c r="AP12" i="79"/>
  <c r="AN12" i="79"/>
  <c r="AM12" i="79"/>
  <c r="AL12" i="79"/>
  <c r="AK12" i="79"/>
  <c r="AE12" i="79"/>
  <c r="AD12" i="79"/>
  <c r="AC12" i="79"/>
  <c r="AB12" i="79"/>
  <c r="AA12" i="79"/>
  <c r="Z12" i="79"/>
  <c r="Y12" i="79"/>
  <c r="X12" i="79"/>
  <c r="W12" i="79"/>
  <c r="AR11" i="79"/>
  <c r="AP11" i="79"/>
  <c r="AN11" i="79"/>
  <c r="AM11" i="79"/>
  <c r="AL11" i="79"/>
  <c r="AK11" i="79"/>
  <c r="AE11" i="79"/>
  <c r="AD11" i="79"/>
  <c r="AC11" i="79"/>
  <c r="AB11" i="79"/>
  <c r="AA11" i="79"/>
  <c r="Z11" i="79"/>
  <c r="Y11" i="79"/>
  <c r="X11" i="79"/>
  <c r="W11" i="79"/>
  <c r="AR10" i="79"/>
  <c r="AP10" i="79"/>
  <c r="AN10" i="79"/>
  <c r="AM10" i="79"/>
  <c r="AL10" i="79"/>
  <c r="AK10" i="79"/>
  <c r="AE10" i="79"/>
  <c r="AD10" i="79"/>
  <c r="AC10" i="79"/>
  <c r="AB10" i="79"/>
  <c r="AA10" i="79"/>
  <c r="Z10" i="79"/>
  <c r="Y10" i="79"/>
  <c r="X10" i="79"/>
  <c r="W10" i="79"/>
  <c r="AR9" i="79"/>
  <c r="AP9" i="79"/>
  <c r="AN9" i="79"/>
  <c r="AM9" i="79"/>
  <c r="AL9" i="79"/>
  <c r="AK9" i="79"/>
  <c r="AE9" i="79"/>
  <c r="AD9" i="79"/>
  <c r="AC9" i="79"/>
  <c r="AB9" i="79"/>
  <c r="AA9" i="79"/>
  <c r="Z9" i="79"/>
  <c r="Y9" i="79"/>
  <c r="X9" i="79"/>
  <c r="W9" i="79"/>
  <c r="A9" i="79"/>
  <c r="A10" i="79" s="1"/>
  <c r="A11" i="79" s="1"/>
  <c r="A12" i="79" s="1"/>
  <c r="A13" i="79" s="1"/>
  <c r="A14" i="79" s="1"/>
  <c r="A15" i="79" s="1"/>
  <c r="A16" i="79" s="1"/>
  <c r="A17" i="79" s="1"/>
  <c r="A18" i="79" s="1"/>
  <c r="A19" i="79" s="1"/>
  <c r="A20" i="79" s="1"/>
  <c r="A21" i="79" s="1"/>
  <c r="A22" i="79" s="1"/>
  <c r="A23" i="79" s="1"/>
  <c r="A24" i="79" s="1"/>
  <c r="A25" i="79" s="1"/>
  <c r="A26" i="79" s="1"/>
  <c r="A27" i="79" s="1"/>
  <c r="AR8" i="79"/>
  <c r="AP8" i="79"/>
  <c r="AN8" i="79"/>
  <c r="AM8" i="79"/>
  <c r="AL8" i="79"/>
  <c r="AK8" i="79"/>
  <c r="AE8" i="79"/>
  <c r="AD8" i="79"/>
  <c r="AC8" i="79"/>
  <c r="AB8" i="79"/>
  <c r="AA8" i="79"/>
  <c r="Z8" i="79"/>
  <c r="Y8" i="79"/>
  <c r="X8" i="79"/>
  <c r="W8" i="79"/>
  <c r="AS5" i="79"/>
  <c r="C1" i="79"/>
  <c r="AR27" i="78"/>
  <c r="AP27" i="78"/>
  <c r="AN27" i="78"/>
  <c r="AM27" i="78"/>
  <c r="AL27" i="78"/>
  <c r="AK27" i="78"/>
  <c r="AE27" i="78"/>
  <c r="AD27" i="78"/>
  <c r="AC27" i="78"/>
  <c r="AB27" i="78"/>
  <c r="AA27" i="78"/>
  <c r="Z27" i="78"/>
  <c r="Y27" i="78"/>
  <c r="X27" i="78"/>
  <c r="W27" i="78"/>
  <c r="AR26" i="78"/>
  <c r="AP26" i="78"/>
  <c r="AN26" i="78"/>
  <c r="AM26" i="78"/>
  <c r="AL26" i="78"/>
  <c r="AK26" i="78"/>
  <c r="AE26" i="78"/>
  <c r="AD26" i="78"/>
  <c r="AC26" i="78"/>
  <c r="AB26" i="78"/>
  <c r="AA26" i="78"/>
  <c r="Z26" i="78"/>
  <c r="Y26" i="78"/>
  <c r="X26" i="78"/>
  <c r="W26" i="78"/>
  <c r="AR25" i="78"/>
  <c r="AP25" i="78"/>
  <c r="AN25" i="78"/>
  <c r="AM25" i="78"/>
  <c r="AL25" i="78"/>
  <c r="AK25" i="78"/>
  <c r="AE25" i="78"/>
  <c r="AD25" i="78"/>
  <c r="AC25" i="78"/>
  <c r="AB25" i="78"/>
  <c r="AA25" i="78"/>
  <c r="Z25" i="78"/>
  <c r="Y25" i="78"/>
  <c r="X25" i="78"/>
  <c r="W25" i="78"/>
  <c r="AR24" i="78"/>
  <c r="AP24" i="78"/>
  <c r="AN24" i="78"/>
  <c r="AM24" i="78"/>
  <c r="AL24" i="78"/>
  <c r="AK24" i="78"/>
  <c r="AE24" i="78"/>
  <c r="AD24" i="78"/>
  <c r="AC24" i="78"/>
  <c r="AB24" i="78"/>
  <c r="AA24" i="78"/>
  <c r="Z24" i="78"/>
  <c r="Y24" i="78"/>
  <c r="X24" i="78"/>
  <c r="W24" i="78"/>
  <c r="AR23" i="78"/>
  <c r="AP23" i="78"/>
  <c r="AN23" i="78"/>
  <c r="AM23" i="78"/>
  <c r="AL23" i="78"/>
  <c r="AK23" i="78"/>
  <c r="AE23" i="78"/>
  <c r="AD23" i="78"/>
  <c r="AC23" i="78"/>
  <c r="AB23" i="78"/>
  <c r="AA23" i="78"/>
  <c r="Z23" i="78"/>
  <c r="Y23" i="78"/>
  <c r="X23" i="78"/>
  <c r="W23" i="78"/>
  <c r="AR22" i="78"/>
  <c r="AP22" i="78"/>
  <c r="AN22" i="78"/>
  <c r="AM22" i="78"/>
  <c r="AL22" i="78"/>
  <c r="AK22" i="78"/>
  <c r="AE22" i="78"/>
  <c r="AD22" i="78"/>
  <c r="AC22" i="78"/>
  <c r="AB22" i="78"/>
  <c r="AA22" i="78"/>
  <c r="Z22" i="78"/>
  <c r="Y22" i="78"/>
  <c r="X22" i="78"/>
  <c r="W22" i="78"/>
  <c r="AR21" i="78"/>
  <c r="AP21" i="78"/>
  <c r="AN21" i="78"/>
  <c r="AM21" i="78"/>
  <c r="AL21" i="78"/>
  <c r="AK21" i="78"/>
  <c r="AE21" i="78"/>
  <c r="AD21" i="78"/>
  <c r="AC21" i="78"/>
  <c r="AB21" i="78"/>
  <c r="AA21" i="78"/>
  <c r="Z21" i="78"/>
  <c r="Y21" i="78"/>
  <c r="X21" i="78"/>
  <c r="W21" i="78"/>
  <c r="AR20" i="78"/>
  <c r="AP20" i="78"/>
  <c r="AN20" i="78"/>
  <c r="AM20" i="78"/>
  <c r="AL20" i="78"/>
  <c r="AK20" i="78"/>
  <c r="AE20" i="78"/>
  <c r="AD20" i="78"/>
  <c r="AC20" i="78"/>
  <c r="AB20" i="78"/>
  <c r="AA20" i="78"/>
  <c r="Z20" i="78"/>
  <c r="Y20" i="78"/>
  <c r="X20" i="78"/>
  <c r="W20" i="78"/>
  <c r="AR19" i="78"/>
  <c r="AP19" i="78"/>
  <c r="AN19" i="78"/>
  <c r="AM19" i="78"/>
  <c r="AL19" i="78"/>
  <c r="AK19" i="78"/>
  <c r="AE19" i="78"/>
  <c r="AD19" i="78"/>
  <c r="AC19" i="78"/>
  <c r="AB19" i="78"/>
  <c r="AA19" i="78"/>
  <c r="Z19" i="78"/>
  <c r="Y19" i="78"/>
  <c r="X19" i="78"/>
  <c r="W19" i="78"/>
  <c r="AR18" i="78"/>
  <c r="AP18" i="78"/>
  <c r="AN18" i="78"/>
  <c r="AM18" i="78"/>
  <c r="AL18" i="78"/>
  <c r="AK18" i="78"/>
  <c r="AE18" i="78"/>
  <c r="AD18" i="78"/>
  <c r="AC18" i="78"/>
  <c r="AB18" i="78"/>
  <c r="AA18" i="78"/>
  <c r="Z18" i="78"/>
  <c r="Y18" i="78"/>
  <c r="X18" i="78"/>
  <c r="W18" i="78"/>
  <c r="AR17" i="78"/>
  <c r="AP17" i="78"/>
  <c r="AN17" i="78"/>
  <c r="AM17" i="78"/>
  <c r="AL17" i="78"/>
  <c r="AK17" i="78"/>
  <c r="AE17" i="78"/>
  <c r="AD17" i="78"/>
  <c r="AC17" i="78"/>
  <c r="AB17" i="78"/>
  <c r="AA17" i="78"/>
  <c r="Z17" i="78"/>
  <c r="Y17" i="78"/>
  <c r="X17" i="78"/>
  <c r="W17" i="78"/>
  <c r="AR16" i="78"/>
  <c r="AP16" i="78"/>
  <c r="AN16" i="78"/>
  <c r="AM16" i="78"/>
  <c r="AL16" i="78"/>
  <c r="AK16" i="78"/>
  <c r="AE16" i="78"/>
  <c r="AD16" i="78"/>
  <c r="AC16" i="78"/>
  <c r="AB16" i="78"/>
  <c r="AA16" i="78"/>
  <c r="Z16" i="78"/>
  <c r="Y16" i="78"/>
  <c r="X16" i="78"/>
  <c r="W16" i="78"/>
  <c r="AR15" i="78"/>
  <c r="AP15" i="78"/>
  <c r="AN15" i="78"/>
  <c r="AM15" i="78"/>
  <c r="AL15" i="78"/>
  <c r="AK15" i="78"/>
  <c r="AE15" i="78"/>
  <c r="AD15" i="78"/>
  <c r="AC15" i="78"/>
  <c r="AB15" i="78"/>
  <c r="AA15" i="78"/>
  <c r="Z15" i="78"/>
  <c r="Y15" i="78"/>
  <c r="X15" i="78"/>
  <c r="W15" i="78"/>
  <c r="AR14" i="78"/>
  <c r="AP14" i="78"/>
  <c r="AN14" i="78"/>
  <c r="AM14" i="78"/>
  <c r="AL14" i="78"/>
  <c r="AK14" i="78"/>
  <c r="AE14" i="78"/>
  <c r="AD14" i="78"/>
  <c r="AC14" i="78"/>
  <c r="AB14" i="78"/>
  <c r="AA14" i="78"/>
  <c r="Z14" i="78"/>
  <c r="Y14" i="78"/>
  <c r="X14" i="78"/>
  <c r="W14" i="78"/>
  <c r="AR13" i="78"/>
  <c r="AP13" i="78"/>
  <c r="AN13" i="78"/>
  <c r="AM13" i="78"/>
  <c r="AL13" i="78"/>
  <c r="AK13" i="78"/>
  <c r="AE13" i="78"/>
  <c r="AD13" i="78"/>
  <c r="AC13" i="78"/>
  <c r="AB13" i="78"/>
  <c r="AA13" i="78"/>
  <c r="Z13" i="78"/>
  <c r="Y13" i="78"/>
  <c r="X13" i="78"/>
  <c r="W13" i="78"/>
  <c r="AR12" i="78"/>
  <c r="AP12" i="78"/>
  <c r="AN12" i="78"/>
  <c r="AM12" i="78"/>
  <c r="AL12" i="78"/>
  <c r="AK12" i="78"/>
  <c r="AE12" i="78"/>
  <c r="AD12" i="78"/>
  <c r="AC12" i="78"/>
  <c r="AB12" i="78"/>
  <c r="AA12" i="78"/>
  <c r="Z12" i="78"/>
  <c r="Y12" i="78"/>
  <c r="X12" i="78"/>
  <c r="W12" i="78"/>
  <c r="AR11" i="78"/>
  <c r="AP11" i="78"/>
  <c r="AN11" i="78"/>
  <c r="AM11" i="78"/>
  <c r="AL11" i="78"/>
  <c r="AK11" i="78"/>
  <c r="AE11" i="78"/>
  <c r="AD11" i="78"/>
  <c r="AC11" i="78"/>
  <c r="AB11" i="78"/>
  <c r="AA11" i="78"/>
  <c r="Z11" i="78"/>
  <c r="Y11" i="78"/>
  <c r="X11" i="78"/>
  <c r="W11" i="78"/>
  <c r="AR10" i="78"/>
  <c r="AP10" i="78"/>
  <c r="AN10" i="78"/>
  <c r="AM10" i="78"/>
  <c r="AL10" i="78"/>
  <c r="AK10" i="78"/>
  <c r="AE10" i="78"/>
  <c r="AD10" i="78"/>
  <c r="AC10" i="78"/>
  <c r="AB10" i="78"/>
  <c r="AA10" i="78"/>
  <c r="Z10" i="78"/>
  <c r="Y10" i="78"/>
  <c r="X10" i="78"/>
  <c r="W10" i="78"/>
  <c r="AR9" i="78"/>
  <c r="AP9" i="78"/>
  <c r="AN9" i="78"/>
  <c r="AM9" i="78"/>
  <c r="AL9" i="78"/>
  <c r="AK9" i="78"/>
  <c r="AE9" i="78"/>
  <c r="AD9" i="78"/>
  <c r="AC9" i="78"/>
  <c r="AB9" i="78"/>
  <c r="AA9" i="78"/>
  <c r="Z9" i="78"/>
  <c r="Y9" i="78"/>
  <c r="X9" i="78"/>
  <c r="W9" i="78"/>
  <c r="A9" i="78"/>
  <c r="A10" i="78" s="1"/>
  <c r="A11" i="78" s="1"/>
  <c r="A12" i="78" s="1"/>
  <c r="A13" i="78" s="1"/>
  <c r="A14" i="78" s="1"/>
  <c r="A15" i="78" s="1"/>
  <c r="A16" i="78" s="1"/>
  <c r="A17" i="78" s="1"/>
  <c r="A18" i="78" s="1"/>
  <c r="A19" i="78" s="1"/>
  <c r="A20" i="78" s="1"/>
  <c r="A21" i="78" s="1"/>
  <c r="A22" i="78" s="1"/>
  <c r="A23" i="78" s="1"/>
  <c r="A24" i="78" s="1"/>
  <c r="A25" i="78" s="1"/>
  <c r="A26" i="78" s="1"/>
  <c r="A27" i="78" s="1"/>
  <c r="AR8" i="78"/>
  <c r="AP8" i="78"/>
  <c r="AN8" i="78"/>
  <c r="AM8" i="78"/>
  <c r="AL8" i="78"/>
  <c r="AK8" i="78"/>
  <c r="AE8" i="78"/>
  <c r="AD8" i="78"/>
  <c r="AC8" i="78"/>
  <c r="AB8" i="78"/>
  <c r="AA8" i="78"/>
  <c r="Z8" i="78"/>
  <c r="Y8" i="78"/>
  <c r="X8" i="78"/>
  <c r="W8" i="78"/>
  <c r="AS5" i="78"/>
  <c r="C1" i="78"/>
  <c r="AR27" i="77"/>
  <c r="AP27" i="77"/>
  <c r="AN27" i="77"/>
  <c r="AM27" i="77"/>
  <c r="AL27" i="77"/>
  <c r="AK27" i="77"/>
  <c r="AE27" i="77"/>
  <c r="AD27" i="77"/>
  <c r="AC27" i="77"/>
  <c r="AB27" i="77"/>
  <c r="AA27" i="77"/>
  <c r="Z27" i="77"/>
  <c r="Y27" i="77"/>
  <c r="X27" i="77"/>
  <c r="W27" i="77"/>
  <c r="AR26" i="77"/>
  <c r="AP26" i="77"/>
  <c r="AN26" i="77"/>
  <c r="AM26" i="77"/>
  <c r="AL26" i="77"/>
  <c r="AK26" i="77"/>
  <c r="AE26" i="77"/>
  <c r="AD26" i="77"/>
  <c r="AC26" i="77"/>
  <c r="AB26" i="77"/>
  <c r="AA26" i="77"/>
  <c r="Z26" i="77"/>
  <c r="Y26" i="77"/>
  <c r="X26" i="77"/>
  <c r="W26" i="77"/>
  <c r="AR25" i="77"/>
  <c r="AP25" i="77"/>
  <c r="AN25" i="77"/>
  <c r="AM25" i="77"/>
  <c r="AL25" i="77"/>
  <c r="AK25" i="77"/>
  <c r="AE25" i="77"/>
  <c r="AD25" i="77"/>
  <c r="AC25" i="77"/>
  <c r="AB25" i="77"/>
  <c r="AA25" i="77"/>
  <c r="Z25" i="77"/>
  <c r="Y25" i="77"/>
  <c r="X25" i="77"/>
  <c r="W25" i="77"/>
  <c r="AR24" i="77"/>
  <c r="AP24" i="77"/>
  <c r="AN24" i="77"/>
  <c r="AM24" i="77"/>
  <c r="AL24" i="77"/>
  <c r="AK24" i="77"/>
  <c r="AE24" i="77"/>
  <c r="AD24" i="77"/>
  <c r="AC24" i="77"/>
  <c r="AB24" i="77"/>
  <c r="AA24" i="77"/>
  <c r="Z24" i="77"/>
  <c r="Y24" i="77"/>
  <c r="X24" i="77"/>
  <c r="W24" i="77"/>
  <c r="AR23" i="77"/>
  <c r="AP23" i="77"/>
  <c r="AN23" i="77"/>
  <c r="AM23" i="77"/>
  <c r="AL23" i="77"/>
  <c r="AK23" i="77"/>
  <c r="AE23" i="77"/>
  <c r="AD23" i="77"/>
  <c r="AC23" i="77"/>
  <c r="AB23" i="77"/>
  <c r="AA23" i="77"/>
  <c r="Z23" i="77"/>
  <c r="Y23" i="77"/>
  <c r="X23" i="77"/>
  <c r="W23" i="77"/>
  <c r="AR22" i="77"/>
  <c r="AP22" i="77"/>
  <c r="AN22" i="77"/>
  <c r="AM22" i="77"/>
  <c r="AL22" i="77"/>
  <c r="AK22" i="77"/>
  <c r="AE22" i="77"/>
  <c r="AD22" i="77"/>
  <c r="AC22" i="77"/>
  <c r="AB22" i="77"/>
  <c r="AA22" i="77"/>
  <c r="Z22" i="77"/>
  <c r="Y22" i="77"/>
  <c r="X22" i="77"/>
  <c r="W22" i="77"/>
  <c r="AR21" i="77"/>
  <c r="AP21" i="77"/>
  <c r="AN21" i="77"/>
  <c r="AM21" i="77"/>
  <c r="AL21" i="77"/>
  <c r="AK21" i="77"/>
  <c r="AE21" i="77"/>
  <c r="AD21" i="77"/>
  <c r="AC21" i="77"/>
  <c r="AB21" i="77"/>
  <c r="AA21" i="77"/>
  <c r="Z21" i="77"/>
  <c r="Y21" i="77"/>
  <c r="X21" i="77"/>
  <c r="W21" i="77"/>
  <c r="AR20" i="77"/>
  <c r="AP20" i="77"/>
  <c r="AN20" i="77"/>
  <c r="AM20" i="77"/>
  <c r="AL20" i="77"/>
  <c r="AK20" i="77"/>
  <c r="AE20" i="77"/>
  <c r="AD20" i="77"/>
  <c r="AC20" i="77"/>
  <c r="AB20" i="77"/>
  <c r="AA20" i="77"/>
  <c r="Z20" i="77"/>
  <c r="Y20" i="77"/>
  <c r="X20" i="77"/>
  <c r="W20" i="77"/>
  <c r="AR19" i="77"/>
  <c r="AP19" i="77"/>
  <c r="AN19" i="77"/>
  <c r="AM19" i="77"/>
  <c r="AL19" i="77"/>
  <c r="AK19" i="77"/>
  <c r="AE19" i="77"/>
  <c r="AD19" i="77"/>
  <c r="AC19" i="77"/>
  <c r="AB19" i="77"/>
  <c r="AA19" i="77"/>
  <c r="Z19" i="77"/>
  <c r="Y19" i="77"/>
  <c r="X19" i="77"/>
  <c r="W19" i="77"/>
  <c r="AR18" i="77"/>
  <c r="AP18" i="77"/>
  <c r="AN18" i="77"/>
  <c r="AM18" i="77"/>
  <c r="AL18" i="77"/>
  <c r="AK18" i="77"/>
  <c r="AE18" i="77"/>
  <c r="AD18" i="77"/>
  <c r="AC18" i="77"/>
  <c r="AB18" i="77"/>
  <c r="AA18" i="77"/>
  <c r="Z18" i="77"/>
  <c r="Y18" i="77"/>
  <c r="X18" i="77"/>
  <c r="W18" i="77"/>
  <c r="AR17" i="77"/>
  <c r="AP17" i="77"/>
  <c r="AN17" i="77"/>
  <c r="AM17" i="77"/>
  <c r="AL17" i="77"/>
  <c r="AK17" i="77"/>
  <c r="AE17" i="77"/>
  <c r="AD17" i="77"/>
  <c r="AC17" i="77"/>
  <c r="AB17" i="77"/>
  <c r="AA17" i="77"/>
  <c r="Z17" i="77"/>
  <c r="Y17" i="77"/>
  <c r="X17" i="77"/>
  <c r="W17" i="77"/>
  <c r="AR16" i="77"/>
  <c r="AP16" i="77"/>
  <c r="AN16" i="77"/>
  <c r="AM16" i="77"/>
  <c r="AL16" i="77"/>
  <c r="AK16" i="77"/>
  <c r="AE16" i="77"/>
  <c r="AD16" i="77"/>
  <c r="AC16" i="77"/>
  <c r="AB16" i="77"/>
  <c r="AA16" i="77"/>
  <c r="Z16" i="77"/>
  <c r="Y16" i="77"/>
  <c r="X16" i="77"/>
  <c r="W16" i="77"/>
  <c r="AR15" i="77"/>
  <c r="AP15" i="77"/>
  <c r="AN15" i="77"/>
  <c r="AM15" i="77"/>
  <c r="AL15" i="77"/>
  <c r="AK15" i="77"/>
  <c r="AE15" i="77"/>
  <c r="AD15" i="77"/>
  <c r="AC15" i="77"/>
  <c r="AB15" i="77"/>
  <c r="AA15" i="77"/>
  <c r="Z15" i="77"/>
  <c r="Y15" i="77"/>
  <c r="X15" i="77"/>
  <c r="W15" i="77"/>
  <c r="AR14" i="77"/>
  <c r="AP14" i="77"/>
  <c r="AN14" i="77"/>
  <c r="AM14" i="77"/>
  <c r="AL14" i="77"/>
  <c r="AK14" i="77"/>
  <c r="AE14" i="77"/>
  <c r="AD14" i="77"/>
  <c r="AC14" i="77"/>
  <c r="AB14" i="77"/>
  <c r="AA14" i="77"/>
  <c r="Z14" i="77"/>
  <c r="Y14" i="77"/>
  <c r="X14" i="77"/>
  <c r="W14" i="77"/>
  <c r="AR13" i="77"/>
  <c r="AP13" i="77"/>
  <c r="AN13" i="77"/>
  <c r="AM13" i="77"/>
  <c r="AL13" i="77"/>
  <c r="AK13" i="77"/>
  <c r="AE13" i="77"/>
  <c r="AD13" i="77"/>
  <c r="AC13" i="77"/>
  <c r="AB13" i="77"/>
  <c r="AA13" i="77"/>
  <c r="Z13" i="77"/>
  <c r="Y13" i="77"/>
  <c r="X13" i="77"/>
  <c r="W13" i="77"/>
  <c r="AR12" i="77"/>
  <c r="AP12" i="77"/>
  <c r="AN12" i="77"/>
  <c r="AM12" i="77"/>
  <c r="AL12" i="77"/>
  <c r="AK12" i="77"/>
  <c r="AE12" i="77"/>
  <c r="AD12" i="77"/>
  <c r="AC12" i="77"/>
  <c r="AB12" i="77"/>
  <c r="AA12" i="77"/>
  <c r="Z12" i="77"/>
  <c r="Y12" i="77"/>
  <c r="X12" i="77"/>
  <c r="W12" i="77"/>
  <c r="AR11" i="77"/>
  <c r="AP11" i="77"/>
  <c r="AN11" i="77"/>
  <c r="AM11" i="77"/>
  <c r="AL11" i="77"/>
  <c r="AK11" i="77"/>
  <c r="AE11" i="77"/>
  <c r="AD11" i="77"/>
  <c r="AC11" i="77"/>
  <c r="AB11" i="77"/>
  <c r="AA11" i="77"/>
  <c r="Z11" i="77"/>
  <c r="Y11" i="77"/>
  <c r="X11" i="77"/>
  <c r="W11" i="77"/>
  <c r="AR10" i="77"/>
  <c r="AP10" i="77"/>
  <c r="AN10" i="77"/>
  <c r="AM10" i="77"/>
  <c r="AL10" i="77"/>
  <c r="AK10" i="77"/>
  <c r="AE10" i="77"/>
  <c r="AD10" i="77"/>
  <c r="AC10" i="77"/>
  <c r="AB10" i="77"/>
  <c r="AA10" i="77"/>
  <c r="Z10" i="77"/>
  <c r="Y10" i="77"/>
  <c r="X10" i="77"/>
  <c r="W10" i="77"/>
  <c r="AR9" i="77"/>
  <c r="AP9" i="77"/>
  <c r="AN9" i="77"/>
  <c r="AM9" i="77"/>
  <c r="AL9" i="77"/>
  <c r="AK9" i="77"/>
  <c r="AE9" i="77"/>
  <c r="AD9" i="77"/>
  <c r="AC9" i="77"/>
  <c r="AB9" i="77"/>
  <c r="AA9" i="77"/>
  <c r="Z9" i="77"/>
  <c r="Y9" i="77"/>
  <c r="X9" i="77"/>
  <c r="W9" i="77"/>
  <c r="A9" i="77"/>
  <c r="A10" i="77" s="1"/>
  <c r="A11" i="77" s="1"/>
  <c r="A12" i="77" s="1"/>
  <c r="A13" i="77" s="1"/>
  <c r="A14" i="77" s="1"/>
  <c r="A15" i="77" s="1"/>
  <c r="A16" i="77" s="1"/>
  <c r="A17" i="77" s="1"/>
  <c r="A18" i="77" s="1"/>
  <c r="A19" i="77" s="1"/>
  <c r="A20" i="77" s="1"/>
  <c r="A21" i="77" s="1"/>
  <c r="A22" i="77" s="1"/>
  <c r="A23" i="77" s="1"/>
  <c r="A24" i="77" s="1"/>
  <c r="A25" i="77" s="1"/>
  <c r="A26" i="77" s="1"/>
  <c r="A27" i="77" s="1"/>
  <c r="AR8" i="77"/>
  <c r="AP8" i="77"/>
  <c r="AN8" i="77"/>
  <c r="AM8" i="77"/>
  <c r="AL8" i="77"/>
  <c r="AK8" i="77"/>
  <c r="AE8" i="77"/>
  <c r="AD8" i="77"/>
  <c r="AC8" i="77"/>
  <c r="AB8" i="77"/>
  <c r="AA8" i="77"/>
  <c r="Z8" i="77"/>
  <c r="Y8" i="77"/>
  <c r="X8" i="77"/>
  <c r="W8" i="77"/>
  <c r="AS5" i="77"/>
  <c r="C1" i="77"/>
  <c r="AR27" i="76"/>
  <c r="AP27" i="76"/>
  <c r="AN27" i="76"/>
  <c r="AM27" i="76"/>
  <c r="AL27" i="76"/>
  <c r="AK27" i="76"/>
  <c r="AE27" i="76"/>
  <c r="AD27" i="76"/>
  <c r="AC27" i="76"/>
  <c r="AB27" i="76"/>
  <c r="AA27" i="76"/>
  <c r="Z27" i="76"/>
  <c r="Y27" i="76"/>
  <c r="X27" i="76"/>
  <c r="W27" i="76"/>
  <c r="AR26" i="76"/>
  <c r="AP26" i="76"/>
  <c r="AN26" i="76"/>
  <c r="AM26" i="76"/>
  <c r="AL26" i="76"/>
  <c r="AK26" i="76"/>
  <c r="AE26" i="76"/>
  <c r="AD26" i="76"/>
  <c r="AC26" i="76"/>
  <c r="AB26" i="76"/>
  <c r="AA26" i="76"/>
  <c r="Z26" i="76"/>
  <c r="Y26" i="76"/>
  <c r="X26" i="76"/>
  <c r="W26" i="76"/>
  <c r="AR25" i="76"/>
  <c r="AP25" i="76"/>
  <c r="AN25" i="76"/>
  <c r="AM25" i="76"/>
  <c r="AL25" i="76"/>
  <c r="AK25" i="76"/>
  <c r="AE25" i="76"/>
  <c r="AD25" i="76"/>
  <c r="AC25" i="76"/>
  <c r="AB25" i="76"/>
  <c r="AA25" i="76"/>
  <c r="Z25" i="76"/>
  <c r="Y25" i="76"/>
  <c r="X25" i="76"/>
  <c r="W25" i="76"/>
  <c r="AR24" i="76"/>
  <c r="AP24" i="76"/>
  <c r="AN24" i="76"/>
  <c r="AM24" i="76"/>
  <c r="AL24" i="76"/>
  <c r="AK24" i="76"/>
  <c r="AE24" i="76"/>
  <c r="AD24" i="76"/>
  <c r="AC24" i="76"/>
  <c r="AB24" i="76"/>
  <c r="AA24" i="76"/>
  <c r="Z24" i="76"/>
  <c r="Y24" i="76"/>
  <c r="X24" i="76"/>
  <c r="W24" i="76"/>
  <c r="AR23" i="76"/>
  <c r="AP23" i="76"/>
  <c r="AN23" i="76"/>
  <c r="AM23" i="76"/>
  <c r="AL23" i="76"/>
  <c r="AK23" i="76"/>
  <c r="AE23" i="76"/>
  <c r="AD23" i="76"/>
  <c r="AC23" i="76"/>
  <c r="AB23" i="76"/>
  <c r="AA23" i="76"/>
  <c r="Z23" i="76"/>
  <c r="Y23" i="76"/>
  <c r="X23" i="76"/>
  <c r="W23" i="76"/>
  <c r="AR22" i="76"/>
  <c r="AP22" i="76"/>
  <c r="AN22" i="76"/>
  <c r="AM22" i="76"/>
  <c r="AL22" i="76"/>
  <c r="AK22" i="76"/>
  <c r="AE22" i="76"/>
  <c r="AD22" i="76"/>
  <c r="AC22" i="76"/>
  <c r="AB22" i="76"/>
  <c r="AA22" i="76"/>
  <c r="Z22" i="76"/>
  <c r="Y22" i="76"/>
  <c r="X22" i="76"/>
  <c r="W22" i="76"/>
  <c r="AR21" i="76"/>
  <c r="AP21" i="76"/>
  <c r="AN21" i="76"/>
  <c r="AM21" i="76"/>
  <c r="AL21" i="76"/>
  <c r="AK21" i="76"/>
  <c r="AE21" i="76"/>
  <c r="AD21" i="76"/>
  <c r="AC21" i="76"/>
  <c r="AB21" i="76"/>
  <c r="AA21" i="76"/>
  <c r="Z21" i="76"/>
  <c r="Y21" i="76"/>
  <c r="X21" i="76"/>
  <c r="W21" i="76"/>
  <c r="AR20" i="76"/>
  <c r="AP20" i="76"/>
  <c r="AN20" i="76"/>
  <c r="AM20" i="76"/>
  <c r="AL20" i="76"/>
  <c r="AK20" i="76"/>
  <c r="AE20" i="76"/>
  <c r="AD20" i="76"/>
  <c r="AC20" i="76"/>
  <c r="AB20" i="76"/>
  <c r="AA20" i="76"/>
  <c r="Z20" i="76"/>
  <c r="Y20" i="76"/>
  <c r="X20" i="76"/>
  <c r="W20" i="76"/>
  <c r="AR19" i="76"/>
  <c r="AP19" i="76"/>
  <c r="AN19" i="76"/>
  <c r="AM19" i="76"/>
  <c r="AL19" i="76"/>
  <c r="AK19" i="76"/>
  <c r="AE19" i="76"/>
  <c r="AD19" i="76"/>
  <c r="AC19" i="76"/>
  <c r="AB19" i="76"/>
  <c r="AA19" i="76"/>
  <c r="Z19" i="76"/>
  <c r="Y19" i="76"/>
  <c r="X19" i="76"/>
  <c r="W19" i="76"/>
  <c r="AR18" i="76"/>
  <c r="AP18" i="76"/>
  <c r="AN18" i="76"/>
  <c r="AM18" i="76"/>
  <c r="AL18" i="76"/>
  <c r="AK18" i="76"/>
  <c r="AE18" i="76"/>
  <c r="AD18" i="76"/>
  <c r="AC18" i="76"/>
  <c r="AB18" i="76"/>
  <c r="AA18" i="76"/>
  <c r="Z18" i="76"/>
  <c r="Y18" i="76"/>
  <c r="X18" i="76"/>
  <c r="W18" i="76"/>
  <c r="AR17" i="76"/>
  <c r="AP17" i="76"/>
  <c r="AN17" i="76"/>
  <c r="AM17" i="76"/>
  <c r="AL17" i="76"/>
  <c r="AK17" i="76"/>
  <c r="AE17" i="76"/>
  <c r="AD17" i="76"/>
  <c r="AC17" i="76"/>
  <c r="AB17" i="76"/>
  <c r="AA17" i="76"/>
  <c r="Z17" i="76"/>
  <c r="Y17" i="76"/>
  <c r="X17" i="76"/>
  <c r="W17" i="76"/>
  <c r="AR16" i="76"/>
  <c r="AP16" i="76"/>
  <c r="AN16" i="76"/>
  <c r="AM16" i="76"/>
  <c r="AL16" i="76"/>
  <c r="AK16" i="76"/>
  <c r="AE16" i="76"/>
  <c r="AD16" i="76"/>
  <c r="AC16" i="76"/>
  <c r="AB16" i="76"/>
  <c r="AA16" i="76"/>
  <c r="Z16" i="76"/>
  <c r="Y16" i="76"/>
  <c r="X16" i="76"/>
  <c r="W16" i="76"/>
  <c r="AR15" i="76"/>
  <c r="AP15" i="76"/>
  <c r="AN15" i="76"/>
  <c r="AM15" i="76"/>
  <c r="AL15" i="76"/>
  <c r="AK15" i="76"/>
  <c r="AE15" i="76"/>
  <c r="AD15" i="76"/>
  <c r="AC15" i="76"/>
  <c r="AB15" i="76"/>
  <c r="AA15" i="76"/>
  <c r="Z15" i="76"/>
  <c r="Y15" i="76"/>
  <c r="X15" i="76"/>
  <c r="W15" i="76"/>
  <c r="AR14" i="76"/>
  <c r="AP14" i="76"/>
  <c r="AN14" i="76"/>
  <c r="AM14" i="76"/>
  <c r="AL14" i="76"/>
  <c r="AK14" i="76"/>
  <c r="AE14" i="76"/>
  <c r="AD14" i="76"/>
  <c r="AC14" i="76"/>
  <c r="AB14" i="76"/>
  <c r="AA14" i="76"/>
  <c r="Z14" i="76"/>
  <c r="Y14" i="76"/>
  <c r="X14" i="76"/>
  <c r="W14" i="76"/>
  <c r="AR13" i="76"/>
  <c r="AP13" i="76"/>
  <c r="AN13" i="76"/>
  <c r="AM13" i="76"/>
  <c r="AL13" i="76"/>
  <c r="AK13" i="76"/>
  <c r="AE13" i="76"/>
  <c r="AD13" i="76"/>
  <c r="AC13" i="76"/>
  <c r="AB13" i="76"/>
  <c r="AA13" i="76"/>
  <c r="Z13" i="76"/>
  <c r="Y13" i="76"/>
  <c r="X13" i="76"/>
  <c r="W13" i="76"/>
  <c r="AR12" i="76"/>
  <c r="AP12" i="76"/>
  <c r="AN12" i="76"/>
  <c r="AM12" i="76"/>
  <c r="AL12" i="76"/>
  <c r="AK12" i="76"/>
  <c r="AE12" i="76"/>
  <c r="AD12" i="76"/>
  <c r="AC12" i="76"/>
  <c r="AB12" i="76"/>
  <c r="AA12" i="76"/>
  <c r="Z12" i="76"/>
  <c r="Y12" i="76"/>
  <c r="X12" i="76"/>
  <c r="W12" i="76"/>
  <c r="AR11" i="76"/>
  <c r="AP11" i="76"/>
  <c r="AN11" i="76"/>
  <c r="AM11" i="76"/>
  <c r="AL11" i="76"/>
  <c r="AK11" i="76"/>
  <c r="AE11" i="76"/>
  <c r="AD11" i="76"/>
  <c r="AC11" i="76"/>
  <c r="AB11" i="76"/>
  <c r="AA11" i="76"/>
  <c r="Z11" i="76"/>
  <c r="Y11" i="76"/>
  <c r="X11" i="76"/>
  <c r="W11" i="76"/>
  <c r="AR10" i="76"/>
  <c r="AP10" i="76"/>
  <c r="AN10" i="76"/>
  <c r="AM10" i="76"/>
  <c r="AL10" i="76"/>
  <c r="AK10" i="76"/>
  <c r="AE10" i="76"/>
  <c r="AD10" i="76"/>
  <c r="AC10" i="76"/>
  <c r="AB10" i="76"/>
  <c r="AA10" i="76"/>
  <c r="Z10" i="76"/>
  <c r="Y10" i="76"/>
  <c r="X10" i="76"/>
  <c r="W10" i="76"/>
  <c r="AR9" i="76"/>
  <c r="AP9" i="76"/>
  <c r="AN9" i="76"/>
  <c r="AM9" i="76"/>
  <c r="AL9" i="76"/>
  <c r="AK9" i="76"/>
  <c r="AE9" i="76"/>
  <c r="AD9" i="76"/>
  <c r="AC9" i="76"/>
  <c r="AB9" i="76"/>
  <c r="AA9" i="76"/>
  <c r="Z9" i="76"/>
  <c r="Y9" i="76"/>
  <c r="X9" i="76"/>
  <c r="W9" i="76"/>
  <c r="A9" i="76"/>
  <c r="A10" i="76" s="1"/>
  <c r="A11" i="76" s="1"/>
  <c r="A12" i="76" s="1"/>
  <c r="A13" i="76" s="1"/>
  <c r="A14" i="76" s="1"/>
  <c r="A15" i="76" s="1"/>
  <c r="A16" i="76" s="1"/>
  <c r="A17" i="76" s="1"/>
  <c r="A18" i="76" s="1"/>
  <c r="A19" i="76" s="1"/>
  <c r="A20" i="76" s="1"/>
  <c r="A21" i="76" s="1"/>
  <c r="A22" i="76" s="1"/>
  <c r="A23" i="76" s="1"/>
  <c r="A24" i="76" s="1"/>
  <c r="A25" i="76" s="1"/>
  <c r="A26" i="76" s="1"/>
  <c r="A27" i="76" s="1"/>
  <c r="AR8" i="76"/>
  <c r="AP8" i="76"/>
  <c r="AN8" i="76"/>
  <c r="AM8" i="76"/>
  <c r="AL8" i="76"/>
  <c r="AK8" i="76"/>
  <c r="AE8" i="76"/>
  <c r="AD8" i="76"/>
  <c r="AC8" i="76"/>
  <c r="AB8" i="76"/>
  <c r="AA8" i="76"/>
  <c r="Z8" i="76"/>
  <c r="Y8" i="76"/>
  <c r="X8" i="76"/>
  <c r="W8" i="76"/>
  <c r="AS5" i="76"/>
  <c r="C1" i="76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S3" i="82" l="1"/>
  <c r="AS10" i="84"/>
  <c r="AJ12" i="84"/>
  <c r="AQ12" i="84" s="1"/>
  <c r="AS12" i="84" s="1"/>
  <c r="AJ16" i="84"/>
  <c r="AQ16" i="84" s="1"/>
  <c r="AS16" i="84" s="1"/>
  <c r="AJ20" i="84"/>
  <c r="AQ20" i="84" s="1"/>
  <c r="AS20" i="84" s="1"/>
  <c r="AJ24" i="84"/>
  <c r="AQ24" i="84" s="1"/>
  <c r="AS24" i="84" s="1"/>
  <c r="AJ9" i="85"/>
  <c r="AQ9" i="85" s="1"/>
  <c r="AS9" i="85" s="1"/>
  <c r="AJ10" i="85"/>
  <c r="AQ10" i="85" s="1"/>
  <c r="AS10" i="85" s="1"/>
  <c r="AJ11" i="85"/>
  <c r="AQ11" i="85" s="1"/>
  <c r="AS11" i="85" s="1"/>
  <c r="AJ12" i="85"/>
  <c r="AQ12" i="85" s="1"/>
  <c r="AS12" i="85" s="1"/>
  <c r="AJ13" i="85"/>
  <c r="AQ13" i="85" s="1"/>
  <c r="AS13" i="85" s="1"/>
  <c r="AF14" i="82"/>
  <c r="AG14" i="82"/>
  <c r="AH14" i="82"/>
  <c r="AI14" i="82"/>
  <c r="AF18" i="82"/>
  <c r="AG18" i="82"/>
  <c r="AH18" i="82"/>
  <c r="AI18" i="82"/>
  <c r="AF22" i="82"/>
  <c r="AG22" i="82"/>
  <c r="AH22" i="82"/>
  <c r="AI22" i="82"/>
  <c r="AF26" i="82"/>
  <c r="AG26" i="82"/>
  <c r="AH26" i="82"/>
  <c r="AI26" i="82"/>
  <c r="AF8" i="83"/>
  <c r="AG8" i="83"/>
  <c r="AH8" i="83"/>
  <c r="AI8" i="83"/>
  <c r="AO8" i="83"/>
  <c r="AF9" i="83"/>
  <c r="AG9" i="83"/>
  <c r="AH9" i="83"/>
  <c r="AI9" i="83"/>
  <c r="AO9" i="83"/>
  <c r="AF11" i="83"/>
  <c r="AG11" i="83"/>
  <c r="AH11" i="83"/>
  <c r="AI11" i="83"/>
  <c r="AF15" i="83"/>
  <c r="AG15" i="83"/>
  <c r="AH15" i="83"/>
  <c r="AI15" i="83"/>
  <c r="AF19" i="83"/>
  <c r="AG19" i="83"/>
  <c r="AH19" i="83"/>
  <c r="AI19" i="83"/>
  <c r="AF23" i="83"/>
  <c r="AG23" i="83"/>
  <c r="AH23" i="83"/>
  <c r="AI23" i="83"/>
  <c r="AF27" i="83"/>
  <c r="AG27" i="83"/>
  <c r="AH27" i="83"/>
  <c r="AI27" i="83"/>
  <c r="AF8" i="84"/>
  <c r="AG8" i="84"/>
  <c r="AH8" i="84"/>
  <c r="AI8" i="84"/>
  <c r="AO8" i="84"/>
  <c r="AF9" i="84"/>
  <c r="AG9" i="84"/>
  <c r="AH9" i="84"/>
  <c r="AI9" i="84"/>
  <c r="AO9" i="84"/>
  <c r="AF11" i="84"/>
  <c r="AG11" i="84"/>
  <c r="AH11" i="84"/>
  <c r="AI11" i="84"/>
  <c r="AO12" i="84"/>
  <c r="AF14" i="84"/>
  <c r="AG14" i="84"/>
  <c r="AI14" i="84"/>
  <c r="AF15" i="84"/>
  <c r="AG15" i="84"/>
  <c r="AH15" i="84"/>
  <c r="AI15" i="84"/>
  <c r="AO16" i="84"/>
  <c r="AF18" i="84"/>
  <c r="AG18" i="84"/>
  <c r="AI18" i="84"/>
  <c r="AF19" i="84"/>
  <c r="AG19" i="84"/>
  <c r="AH19" i="84"/>
  <c r="AI19" i="84"/>
  <c r="AO20" i="84"/>
  <c r="AF22" i="84"/>
  <c r="AG22" i="84"/>
  <c r="AI22" i="84"/>
  <c r="AF23" i="84"/>
  <c r="AG23" i="84"/>
  <c r="AH23" i="84"/>
  <c r="AI23" i="84"/>
  <c r="AO24" i="84"/>
  <c r="AJ26" i="84"/>
  <c r="AQ26" i="84" s="1"/>
  <c r="AS26" i="84" s="1"/>
  <c r="AF8" i="85"/>
  <c r="AH8" i="85"/>
  <c r="AF14" i="85"/>
  <c r="AH14" i="85"/>
  <c r="AF15" i="85"/>
  <c r="AH15" i="85"/>
  <c r="AF16" i="85"/>
  <c r="AH16" i="85"/>
  <c r="AF17" i="85"/>
  <c r="AH17" i="85"/>
  <c r="AF18" i="85"/>
  <c r="AH18" i="85"/>
  <c r="AF19" i="85"/>
  <c r="AH19" i="85"/>
  <c r="AF20" i="85"/>
  <c r="AH20" i="85"/>
  <c r="AF21" i="85"/>
  <c r="AH21" i="85"/>
  <c r="AF22" i="85"/>
  <c r="AH22" i="85"/>
  <c r="AF23" i="85"/>
  <c r="AH23" i="85"/>
  <c r="AF24" i="85"/>
  <c r="AH24" i="85"/>
  <c r="AF25" i="85"/>
  <c r="AH25" i="85"/>
  <c r="AF26" i="85"/>
  <c r="AH26" i="85"/>
  <c r="AF27" i="85"/>
  <c r="AH27" i="85"/>
  <c r="AG25" i="84"/>
  <c r="AJ25" i="84" s="1"/>
  <c r="AQ25" i="84" s="1"/>
  <c r="AS25" i="84" s="1"/>
  <c r="AH25" i="84"/>
  <c r="AI25" i="84"/>
  <c r="AO26" i="84"/>
  <c r="AJ14" i="83"/>
  <c r="AQ14" i="83" s="1"/>
  <c r="AS14" i="83" s="1"/>
  <c r="AJ18" i="83"/>
  <c r="AQ18" i="83" s="1"/>
  <c r="AS18" i="83" s="1"/>
  <c r="AJ22" i="83"/>
  <c r="AQ22" i="83" s="1"/>
  <c r="AS22" i="83" s="1"/>
  <c r="AJ26" i="83"/>
  <c r="AQ26" i="83" s="1"/>
  <c r="AS26" i="83" s="1"/>
  <c r="AO11" i="84"/>
  <c r="AO13" i="84"/>
  <c r="AO15" i="84"/>
  <c r="AO17" i="84"/>
  <c r="AO19" i="84"/>
  <c r="AO21" i="84"/>
  <c r="AO23" i="84"/>
  <c r="AO25" i="84"/>
  <c r="AG16" i="81"/>
  <c r="AI16" i="81"/>
  <c r="AF17" i="81"/>
  <c r="AH17" i="81"/>
  <c r="AO17" i="81"/>
  <c r="AF19" i="81"/>
  <c r="AG19" i="81"/>
  <c r="AH19" i="81"/>
  <c r="AI19" i="81"/>
  <c r="AO19" i="81"/>
  <c r="AF21" i="81"/>
  <c r="AG21" i="81"/>
  <c r="AH21" i="81"/>
  <c r="AI21" i="81"/>
  <c r="AO21" i="81"/>
  <c r="AF23" i="81"/>
  <c r="AG23" i="81"/>
  <c r="AH23" i="81"/>
  <c r="AI23" i="81"/>
  <c r="AO23" i="81"/>
  <c r="AF25" i="81"/>
  <c r="AG25" i="81"/>
  <c r="AH25" i="81"/>
  <c r="AI25" i="81"/>
  <c r="AO25" i="81"/>
  <c r="AF27" i="81"/>
  <c r="AG27" i="81"/>
  <c r="AH27" i="81"/>
  <c r="AI27" i="81"/>
  <c r="AO27" i="81"/>
  <c r="AF8" i="82"/>
  <c r="AH8" i="82"/>
  <c r="AO8" i="82"/>
  <c r="AF9" i="82"/>
  <c r="AH9" i="82"/>
  <c r="AO9" i="82"/>
  <c r="AG10" i="82"/>
  <c r="AI10" i="82"/>
  <c r="AF11" i="82"/>
  <c r="AO11" i="82"/>
  <c r="AF13" i="82"/>
  <c r="AG13" i="82"/>
  <c r="AH13" i="82"/>
  <c r="AI13" i="82"/>
  <c r="AH15" i="82"/>
  <c r="AO15" i="82"/>
  <c r="AF17" i="82"/>
  <c r="AG17" i="82"/>
  <c r="AJ17" i="82" s="1"/>
  <c r="AQ17" i="82" s="1"/>
  <c r="AS17" i="82" s="1"/>
  <c r="AH17" i="82"/>
  <c r="AI17" i="82"/>
  <c r="AH19" i="82"/>
  <c r="AO19" i="82"/>
  <c r="AF21" i="82"/>
  <c r="AG21" i="82"/>
  <c r="AH21" i="82"/>
  <c r="AI21" i="82"/>
  <c r="AH23" i="82"/>
  <c r="AO23" i="82"/>
  <c r="AF25" i="82"/>
  <c r="AG25" i="82"/>
  <c r="AJ25" i="82" s="1"/>
  <c r="AQ25" i="82" s="1"/>
  <c r="AS25" i="82" s="1"/>
  <c r="AH25" i="82"/>
  <c r="AI25" i="82"/>
  <c r="AH27" i="82"/>
  <c r="AO27" i="82"/>
  <c r="AS3" i="83"/>
  <c r="AF10" i="83"/>
  <c r="AG10" i="83"/>
  <c r="AH10" i="83"/>
  <c r="AI10" i="83"/>
  <c r="AO10" i="83"/>
  <c r="AF12" i="83"/>
  <c r="AG12" i="83"/>
  <c r="AI12" i="83"/>
  <c r="AF13" i="83"/>
  <c r="AG13" i="83"/>
  <c r="AH13" i="83"/>
  <c r="AI13" i="83"/>
  <c r="AO14" i="83"/>
  <c r="AF16" i="83"/>
  <c r="AG16" i="83"/>
  <c r="AI16" i="83"/>
  <c r="AF17" i="83"/>
  <c r="AG17" i="83"/>
  <c r="AH17" i="83"/>
  <c r="AI17" i="83"/>
  <c r="AO18" i="83"/>
  <c r="AF20" i="83"/>
  <c r="AG20" i="83"/>
  <c r="AI20" i="83"/>
  <c r="AF21" i="83"/>
  <c r="AG21" i="83"/>
  <c r="AH21" i="83"/>
  <c r="AI21" i="83"/>
  <c r="AO22" i="83"/>
  <c r="AF24" i="83"/>
  <c r="AG24" i="83"/>
  <c r="AI24" i="83"/>
  <c r="AF25" i="83"/>
  <c r="AG25" i="83"/>
  <c r="AH25" i="83"/>
  <c r="AI25" i="83"/>
  <c r="AO26" i="83"/>
  <c r="AJ13" i="82"/>
  <c r="AQ13" i="82" s="1"/>
  <c r="AS13" i="82" s="1"/>
  <c r="AJ21" i="82"/>
  <c r="AQ21" i="82" s="1"/>
  <c r="AS21" i="82" s="1"/>
  <c r="AO11" i="83"/>
  <c r="AO13" i="83"/>
  <c r="AO15" i="83"/>
  <c r="AO17" i="83"/>
  <c r="AO19" i="83"/>
  <c r="AO21" i="83"/>
  <c r="AO23" i="83"/>
  <c r="AO25" i="83"/>
  <c r="AO27" i="83"/>
  <c r="AF8" i="79"/>
  <c r="AH8" i="79"/>
  <c r="AO8" i="79"/>
  <c r="AF9" i="79"/>
  <c r="AH9" i="79"/>
  <c r="AO9" i="79"/>
  <c r="AG10" i="79"/>
  <c r="AI10" i="79"/>
  <c r="AS3" i="79"/>
  <c r="AF11" i="79"/>
  <c r="AO11" i="79"/>
  <c r="AF13" i="79"/>
  <c r="AG13" i="79"/>
  <c r="AH13" i="79"/>
  <c r="AI13" i="79"/>
  <c r="AO13" i="79"/>
  <c r="AF15" i="79"/>
  <c r="AG15" i="79"/>
  <c r="AH15" i="79"/>
  <c r="AI15" i="79"/>
  <c r="AO15" i="79"/>
  <c r="AF17" i="79"/>
  <c r="AG17" i="79"/>
  <c r="AH17" i="79"/>
  <c r="AI17" i="79"/>
  <c r="AO17" i="79"/>
  <c r="AF19" i="79"/>
  <c r="AG19" i="79"/>
  <c r="AH19" i="79"/>
  <c r="AI19" i="79"/>
  <c r="AO19" i="79"/>
  <c r="AF21" i="79"/>
  <c r="AG21" i="79"/>
  <c r="AH21" i="79"/>
  <c r="AI21" i="79"/>
  <c r="AO21" i="79"/>
  <c r="AF23" i="79"/>
  <c r="AG23" i="79"/>
  <c r="AH23" i="79"/>
  <c r="AI23" i="79"/>
  <c r="AO23" i="79"/>
  <c r="AF25" i="79"/>
  <c r="AG25" i="79"/>
  <c r="AH25" i="79"/>
  <c r="AI25" i="79"/>
  <c r="AO25" i="79"/>
  <c r="AF27" i="79"/>
  <c r="AG27" i="79"/>
  <c r="AH27" i="79"/>
  <c r="AI27" i="79"/>
  <c r="AO27" i="79"/>
  <c r="AS3" i="80"/>
  <c r="AG9" i="80"/>
  <c r="AI9" i="80"/>
  <c r="AO10" i="80"/>
  <c r="AH11" i="80"/>
  <c r="AF13" i="80"/>
  <c r="AG13" i="80"/>
  <c r="AJ13" i="80" s="1"/>
  <c r="AQ13" i="80" s="1"/>
  <c r="AS13" i="80" s="1"/>
  <c r="AH13" i="80"/>
  <c r="AI13" i="80"/>
  <c r="AH15" i="80"/>
  <c r="AO15" i="80"/>
  <c r="AF17" i="80"/>
  <c r="AG17" i="80"/>
  <c r="AH17" i="80"/>
  <c r="AI17" i="80"/>
  <c r="AH19" i="80"/>
  <c r="AO19" i="80"/>
  <c r="AF21" i="80"/>
  <c r="AG21" i="80"/>
  <c r="AJ21" i="80" s="1"/>
  <c r="AQ21" i="80" s="1"/>
  <c r="AS21" i="80" s="1"/>
  <c r="AH21" i="80"/>
  <c r="AI21" i="80"/>
  <c r="AH23" i="80"/>
  <c r="AO23" i="80"/>
  <c r="AF25" i="80"/>
  <c r="AG25" i="80"/>
  <c r="AH25" i="80"/>
  <c r="AI25" i="80"/>
  <c r="AH27" i="80"/>
  <c r="AO27" i="80"/>
  <c r="AG8" i="82"/>
  <c r="AI8" i="82"/>
  <c r="AG9" i="82"/>
  <c r="AI9" i="82"/>
  <c r="AF10" i="82"/>
  <c r="AH10" i="82"/>
  <c r="AJ10" i="82" s="1"/>
  <c r="AQ10" i="82" s="1"/>
  <c r="AS10" i="82" s="1"/>
  <c r="AO10" i="82"/>
  <c r="AH11" i="82"/>
  <c r="AF12" i="82"/>
  <c r="AG12" i="82"/>
  <c r="AH12" i="82"/>
  <c r="AI12" i="82"/>
  <c r="AO13" i="82"/>
  <c r="AF15" i="82"/>
  <c r="AG15" i="82"/>
  <c r="AI15" i="82"/>
  <c r="AF16" i="82"/>
  <c r="AG16" i="82"/>
  <c r="AH16" i="82"/>
  <c r="AI16" i="82"/>
  <c r="AO17" i="82"/>
  <c r="AF19" i="82"/>
  <c r="AG19" i="82"/>
  <c r="AI19" i="82"/>
  <c r="AF20" i="82"/>
  <c r="AG20" i="82"/>
  <c r="AH20" i="82"/>
  <c r="AI20" i="82"/>
  <c r="AO21" i="82"/>
  <c r="AF23" i="82"/>
  <c r="AG23" i="82"/>
  <c r="AI23" i="82"/>
  <c r="AF24" i="82"/>
  <c r="AG24" i="82"/>
  <c r="AH24" i="82"/>
  <c r="AI24" i="82"/>
  <c r="AO25" i="82"/>
  <c r="AF27" i="82"/>
  <c r="AG27" i="82"/>
  <c r="AI27" i="82"/>
  <c r="AF8" i="80"/>
  <c r="AG8" i="80"/>
  <c r="AH8" i="80"/>
  <c r="AF14" i="80"/>
  <c r="AG14" i="80"/>
  <c r="AH14" i="80"/>
  <c r="AI14" i="80"/>
  <c r="AF18" i="80"/>
  <c r="AG18" i="80"/>
  <c r="AH18" i="80"/>
  <c r="AI18" i="80"/>
  <c r="AF22" i="80"/>
  <c r="AG22" i="80"/>
  <c r="AH22" i="80"/>
  <c r="AI22" i="80"/>
  <c r="AF26" i="80"/>
  <c r="AG26" i="80"/>
  <c r="AH26" i="80"/>
  <c r="AI26" i="80"/>
  <c r="AG8" i="81"/>
  <c r="AI8" i="81"/>
  <c r="AG9" i="81"/>
  <c r="AI9" i="81"/>
  <c r="AF10" i="81"/>
  <c r="AH10" i="81"/>
  <c r="AO10" i="81"/>
  <c r="AG11" i="81"/>
  <c r="AI11" i="81"/>
  <c r="AF12" i="81"/>
  <c r="AH12" i="81"/>
  <c r="AO12" i="81"/>
  <c r="AG13" i="81"/>
  <c r="AI13" i="81"/>
  <c r="AF14" i="81"/>
  <c r="AH14" i="81"/>
  <c r="AO14" i="81"/>
  <c r="AG15" i="81"/>
  <c r="AI15" i="81"/>
  <c r="AF16" i="81"/>
  <c r="AJ16" i="81" s="1"/>
  <c r="AQ16" i="81" s="1"/>
  <c r="AS16" i="81" s="1"/>
  <c r="AH16" i="81"/>
  <c r="AO16" i="81"/>
  <c r="AG17" i="81"/>
  <c r="AI17" i="81"/>
  <c r="AF18" i="81"/>
  <c r="AG18" i="81"/>
  <c r="AH18" i="81"/>
  <c r="AI18" i="81"/>
  <c r="AO18" i="81"/>
  <c r="AF20" i="81"/>
  <c r="AG20" i="81"/>
  <c r="AH20" i="81"/>
  <c r="AI20" i="81"/>
  <c r="AO20" i="81"/>
  <c r="AF22" i="81"/>
  <c r="AG22" i="81"/>
  <c r="AH22" i="81"/>
  <c r="AI22" i="81"/>
  <c r="AO22" i="81"/>
  <c r="AF24" i="81"/>
  <c r="AG24" i="81"/>
  <c r="AH24" i="81"/>
  <c r="AI24" i="81"/>
  <c r="AO24" i="81"/>
  <c r="AF26" i="81"/>
  <c r="AG26" i="81"/>
  <c r="AH26" i="81"/>
  <c r="AI26" i="81"/>
  <c r="AO26" i="81"/>
  <c r="AG11" i="82"/>
  <c r="AI11" i="82"/>
  <c r="AO12" i="82"/>
  <c r="AO14" i="82"/>
  <c r="AO16" i="82"/>
  <c r="AO18" i="82"/>
  <c r="AO20" i="82"/>
  <c r="AO22" i="82"/>
  <c r="AO24" i="82"/>
  <c r="AO26" i="82"/>
  <c r="AJ10" i="81"/>
  <c r="AQ10" i="81" s="1"/>
  <c r="AS10" i="81" s="1"/>
  <c r="AJ17" i="80"/>
  <c r="AQ17" i="80" s="1"/>
  <c r="AS17" i="80" s="1"/>
  <c r="AJ25" i="80"/>
  <c r="AQ25" i="80" s="1"/>
  <c r="AS25" i="80" s="1"/>
  <c r="AF8" i="78"/>
  <c r="AH8" i="78"/>
  <c r="AO8" i="78"/>
  <c r="AF9" i="78"/>
  <c r="AH9" i="78"/>
  <c r="AO9" i="78"/>
  <c r="AG10" i="78"/>
  <c r="AI10" i="78"/>
  <c r="AS3" i="78"/>
  <c r="AF11" i="78"/>
  <c r="AO11" i="78"/>
  <c r="AF13" i="78"/>
  <c r="AG13" i="78"/>
  <c r="AH13" i="78"/>
  <c r="AI13" i="78"/>
  <c r="AH15" i="78"/>
  <c r="AO15" i="78"/>
  <c r="AF17" i="78"/>
  <c r="AG17" i="78"/>
  <c r="AH17" i="78"/>
  <c r="AI17" i="78"/>
  <c r="AH19" i="78"/>
  <c r="AO19" i="78"/>
  <c r="AF21" i="78"/>
  <c r="AJ21" i="78" s="1"/>
  <c r="AQ21" i="78" s="1"/>
  <c r="AS21" i="78" s="1"/>
  <c r="AG21" i="78"/>
  <c r="AH21" i="78"/>
  <c r="AI21" i="78"/>
  <c r="AH23" i="78"/>
  <c r="AO23" i="78"/>
  <c r="AF25" i="78"/>
  <c r="AG25" i="78"/>
  <c r="AH25" i="78"/>
  <c r="AI25" i="78"/>
  <c r="AH27" i="78"/>
  <c r="AO27" i="78"/>
  <c r="AI8" i="80"/>
  <c r="AO8" i="80"/>
  <c r="AO9" i="80"/>
  <c r="AG10" i="80"/>
  <c r="AI10" i="80"/>
  <c r="AO11" i="80"/>
  <c r="AF12" i="80"/>
  <c r="AG12" i="80"/>
  <c r="AH12" i="80"/>
  <c r="AI12" i="80"/>
  <c r="AO13" i="80"/>
  <c r="AF15" i="80"/>
  <c r="AG15" i="80"/>
  <c r="AI15" i="80"/>
  <c r="AF16" i="80"/>
  <c r="AG16" i="80"/>
  <c r="AH16" i="80"/>
  <c r="AI16" i="80"/>
  <c r="AO17" i="80"/>
  <c r="AF19" i="80"/>
  <c r="AG19" i="80"/>
  <c r="AI19" i="80"/>
  <c r="AF20" i="80"/>
  <c r="AG20" i="80"/>
  <c r="AH20" i="80"/>
  <c r="AI20" i="80"/>
  <c r="AO21" i="80"/>
  <c r="AF23" i="80"/>
  <c r="AG23" i="80"/>
  <c r="AI23" i="80"/>
  <c r="AF24" i="80"/>
  <c r="AG24" i="80"/>
  <c r="AH24" i="80"/>
  <c r="AI24" i="80"/>
  <c r="AO25" i="80"/>
  <c r="AF27" i="80"/>
  <c r="AG27" i="80"/>
  <c r="AI27" i="80"/>
  <c r="AJ12" i="81"/>
  <c r="AQ12" i="81" s="1"/>
  <c r="AS12" i="81" s="1"/>
  <c r="AF9" i="80"/>
  <c r="AH9" i="80"/>
  <c r="AF10" i="80"/>
  <c r="AH10" i="80"/>
  <c r="AF11" i="80"/>
  <c r="AF8" i="77"/>
  <c r="AH8" i="77"/>
  <c r="AO8" i="77"/>
  <c r="AF9" i="77"/>
  <c r="AH9" i="77"/>
  <c r="AO9" i="77"/>
  <c r="AG10" i="77"/>
  <c r="AI10" i="77"/>
  <c r="AS3" i="77"/>
  <c r="AF11" i="77"/>
  <c r="AO11" i="77"/>
  <c r="AF13" i="77"/>
  <c r="AG13" i="77"/>
  <c r="AH13" i="77"/>
  <c r="AI13" i="77"/>
  <c r="AH15" i="77"/>
  <c r="AO15" i="77"/>
  <c r="AF17" i="77"/>
  <c r="AG17" i="77"/>
  <c r="AH17" i="77"/>
  <c r="AI17" i="77"/>
  <c r="AH19" i="77"/>
  <c r="AO19" i="77"/>
  <c r="AF21" i="77"/>
  <c r="AG21" i="77"/>
  <c r="AH21" i="77"/>
  <c r="AI21" i="77"/>
  <c r="AH23" i="77"/>
  <c r="AO23" i="77"/>
  <c r="AF25" i="77"/>
  <c r="AJ25" i="77" s="1"/>
  <c r="AQ25" i="77" s="1"/>
  <c r="AS25" i="77" s="1"/>
  <c r="AG25" i="77"/>
  <c r="AH25" i="77"/>
  <c r="AI25" i="77"/>
  <c r="AH27" i="77"/>
  <c r="AO27" i="77"/>
  <c r="AF14" i="78"/>
  <c r="AG14" i="78"/>
  <c r="AH14" i="78"/>
  <c r="AI14" i="78"/>
  <c r="AF18" i="78"/>
  <c r="AG18" i="78"/>
  <c r="AH18" i="78"/>
  <c r="AI18" i="78"/>
  <c r="AF22" i="78"/>
  <c r="AG22" i="78"/>
  <c r="AH22" i="78"/>
  <c r="AI22" i="78"/>
  <c r="AF26" i="78"/>
  <c r="AG26" i="78"/>
  <c r="AH26" i="78"/>
  <c r="AI26" i="78"/>
  <c r="AG8" i="79"/>
  <c r="AI8" i="79"/>
  <c r="AG9" i="79"/>
  <c r="AI9" i="79"/>
  <c r="AF10" i="79"/>
  <c r="AH10" i="79"/>
  <c r="AO10" i="79"/>
  <c r="AH11" i="79"/>
  <c r="AF12" i="79"/>
  <c r="AG12" i="79"/>
  <c r="AH12" i="79"/>
  <c r="AI12" i="79"/>
  <c r="AO12" i="79"/>
  <c r="AF14" i="79"/>
  <c r="AG14" i="79"/>
  <c r="AH14" i="79"/>
  <c r="AI14" i="79"/>
  <c r="AO14" i="79"/>
  <c r="AF16" i="79"/>
  <c r="AG16" i="79"/>
  <c r="AH16" i="79"/>
  <c r="AI16" i="79"/>
  <c r="AO16" i="79"/>
  <c r="AF18" i="79"/>
  <c r="AG18" i="79"/>
  <c r="AH18" i="79"/>
  <c r="AI18" i="79"/>
  <c r="AO18" i="79"/>
  <c r="AF20" i="79"/>
  <c r="AG20" i="79"/>
  <c r="AH20" i="79"/>
  <c r="AI20" i="79"/>
  <c r="AO20" i="79"/>
  <c r="AF22" i="79"/>
  <c r="AG22" i="79"/>
  <c r="AH22" i="79"/>
  <c r="AI22" i="79"/>
  <c r="AO22" i="79"/>
  <c r="AF24" i="79"/>
  <c r="AG24" i="79"/>
  <c r="AH24" i="79"/>
  <c r="AI24" i="79"/>
  <c r="AO24" i="79"/>
  <c r="AF26" i="79"/>
  <c r="AG26" i="79"/>
  <c r="AH26" i="79"/>
  <c r="AI26" i="79"/>
  <c r="AO26" i="79"/>
  <c r="AG11" i="80"/>
  <c r="AI11" i="80"/>
  <c r="AO12" i="80"/>
  <c r="AO14" i="80"/>
  <c r="AO16" i="80"/>
  <c r="AO18" i="80"/>
  <c r="AO20" i="80"/>
  <c r="AO22" i="80"/>
  <c r="AO24" i="80"/>
  <c r="AO26" i="80"/>
  <c r="AJ13" i="78"/>
  <c r="AQ13" i="78" s="1"/>
  <c r="AS13" i="78" s="1"/>
  <c r="AF8" i="76"/>
  <c r="AG8" i="76"/>
  <c r="AH8" i="76"/>
  <c r="AI8" i="76"/>
  <c r="AO8" i="76"/>
  <c r="AF9" i="76"/>
  <c r="AG9" i="76"/>
  <c r="AH9" i="76"/>
  <c r="AI9" i="76"/>
  <c r="AO9" i="76"/>
  <c r="AF11" i="76"/>
  <c r="AG11" i="76"/>
  <c r="AH11" i="76"/>
  <c r="AI11" i="76"/>
  <c r="AF15" i="76"/>
  <c r="AG15" i="76"/>
  <c r="AH15" i="76"/>
  <c r="AI15" i="76"/>
  <c r="AF19" i="76"/>
  <c r="AG19" i="76"/>
  <c r="AH19" i="76"/>
  <c r="AI19" i="76"/>
  <c r="AF23" i="76"/>
  <c r="AG23" i="76"/>
  <c r="AH23" i="76"/>
  <c r="AI23" i="76"/>
  <c r="AO23" i="76"/>
  <c r="AF25" i="76"/>
  <c r="AG25" i="76"/>
  <c r="AH25" i="76"/>
  <c r="AI25" i="76"/>
  <c r="AO25" i="76"/>
  <c r="AF27" i="76"/>
  <c r="AG27" i="76"/>
  <c r="AH27" i="76"/>
  <c r="AI27" i="76"/>
  <c r="AO27" i="76"/>
  <c r="AF14" i="77"/>
  <c r="AG14" i="77"/>
  <c r="AH14" i="77"/>
  <c r="AI14" i="77"/>
  <c r="AF18" i="77"/>
  <c r="AG18" i="77"/>
  <c r="AH18" i="77"/>
  <c r="AI18" i="77"/>
  <c r="AF22" i="77"/>
  <c r="AG22" i="77"/>
  <c r="AH22" i="77"/>
  <c r="AI22" i="77"/>
  <c r="AF26" i="77"/>
  <c r="AG26" i="77"/>
  <c r="AH26" i="77"/>
  <c r="AI26" i="77"/>
  <c r="AG8" i="78"/>
  <c r="AI8" i="78"/>
  <c r="AG9" i="78"/>
  <c r="AI9" i="78"/>
  <c r="AF10" i="78"/>
  <c r="AH10" i="78"/>
  <c r="AO10" i="78"/>
  <c r="AH11" i="78"/>
  <c r="AF12" i="78"/>
  <c r="AG12" i="78"/>
  <c r="AH12" i="78"/>
  <c r="AI12" i="78"/>
  <c r="AO13" i="78"/>
  <c r="AF15" i="78"/>
  <c r="AG15" i="78"/>
  <c r="AI15" i="78"/>
  <c r="AF16" i="78"/>
  <c r="AG16" i="78"/>
  <c r="AH16" i="78"/>
  <c r="AI16" i="78"/>
  <c r="AO17" i="78"/>
  <c r="AF19" i="78"/>
  <c r="AG19" i="78"/>
  <c r="AI19" i="78"/>
  <c r="AF20" i="78"/>
  <c r="AG20" i="78"/>
  <c r="AH20" i="78"/>
  <c r="AI20" i="78"/>
  <c r="AO21" i="78"/>
  <c r="AF23" i="78"/>
  <c r="AG23" i="78"/>
  <c r="AI23" i="78"/>
  <c r="AF24" i="78"/>
  <c r="AG24" i="78"/>
  <c r="AH24" i="78"/>
  <c r="AI24" i="78"/>
  <c r="AO25" i="78"/>
  <c r="AF27" i="78"/>
  <c r="AG27" i="78"/>
  <c r="AI27" i="78"/>
  <c r="AG11" i="79"/>
  <c r="AI11" i="79"/>
  <c r="AH12" i="76"/>
  <c r="AO12" i="76"/>
  <c r="AF14" i="76"/>
  <c r="AG14" i="76"/>
  <c r="AH14" i="76"/>
  <c r="AI14" i="76"/>
  <c r="AH16" i="76"/>
  <c r="AO16" i="76"/>
  <c r="AF18" i="76"/>
  <c r="AG18" i="76"/>
  <c r="AH18" i="76"/>
  <c r="AI18" i="76"/>
  <c r="AH20" i="76"/>
  <c r="AO20" i="76"/>
  <c r="AF22" i="76"/>
  <c r="AG22" i="76"/>
  <c r="AH22" i="76"/>
  <c r="AI22" i="76"/>
  <c r="AG8" i="77"/>
  <c r="AI8" i="77"/>
  <c r="AG9" i="77"/>
  <c r="AI9" i="77"/>
  <c r="AF10" i="77"/>
  <c r="AH10" i="77"/>
  <c r="AO10" i="77"/>
  <c r="AH11" i="77"/>
  <c r="AF12" i="77"/>
  <c r="AG12" i="77"/>
  <c r="AH12" i="77"/>
  <c r="AI12" i="77"/>
  <c r="AO13" i="77"/>
  <c r="AF15" i="77"/>
  <c r="AG15" i="77"/>
  <c r="AI15" i="77"/>
  <c r="AF16" i="77"/>
  <c r="AG16" i="77"/>
  <c r="AH16" i="77"/>
  <c r="AI16" i="77"/>
  <c r="AO17" i="77"/>
  <c r="AF19" i="77"/>
  <c r="AG19" i="77"/>
  <c r="AI19" i="77"/>
  <c r="AF20" i="77"/>
  <c r="AG20" i="77"/>
  <c r="AH20" i="77"/>
  <c r="AI20" i="77"/>
  <c r="AO21" i="77"/>
  <c r="AF23" i="77"/>
  <c r="AG23" i="77"/>
  <c r="AI23" i="77"/>
  <c r="AF24" i="77"/>
  <c r="AG24" i="77"/>
  <c r="AH24" i="77"/>
  <c r="AI24" i="77"/>
  <c r="AO25" i="77"/>
  <c r="AF27" i="77"/>
  <c r="AG27" i="77"/>
  <c r="AI27" i="77"/>
  <c r="AG11" i="78"/>
  <c r="AI11" i="78"/>
  <c r="AO12" i="78"/>
  <c r="AO14" i="78"/>
  <c r="AO16" i="78"/>
  <c r="AO18" i="78"/>
  <c r="AO20" i="78"/>
  <c r="AO22" i="78"/>
  <c r="AO24" i="78"/>
  <c r="AO26" i="78"/>
  <c r="AS3" i="76"/>
  <c r="AF10" i="76"/>
  <c r="AG10" i="76"/>
  <c r="AH10" i="76"/>
  <c r="AI10" i="76"/>
  <c r="AO10" i="76"/>
  <c r="AF12" i="76"/>
  <c r="AG12" i="76"/>
  <c r="AI12" i="76"/>
  <c r="AF13" i="76"/>
  <c r="AG13" i="76"/>
  <c r="AH13" i="76"/>
  <c r="AI13" i="76"/>
  <c r="AO14" i="76"/>
  <c r="AF16" i="76"/>
  <c r="AG16" i="76"/>
  <c r="AI16" i="76"/>
  <c r="AF17" i="76"/>
  <c r="AG17" i="76"/>
  <c r="AH17" i="76"/>
  <c r="AI17" i="76"/>
  <c r="AO18" i="76"/>
  <c r="AF20" i="76"/>
  <c r="AG20" i="76"/>
  <c r="AI20" i="76"/>
  <c r="AF21" i="76"/>
  <c r="AG21" i="76"/>
  <c r="AH21" i="76"/>
  <c r="AI21" i="76"/>
  <c r="AO22" i="76"/>
  <c r="AF24" i="76"/>
  <c r="AG24" i="76"/>
  <c r="AH24" i="76"/>
  <c r="AI24" i="76"/>
  <c r="AO24" i="76"/>
  <c r="AF26" i="76"/>
  <c r="AG26" i="76"/>
  <c r="AH26" i="76"/>
  <c r="AI26" i="76"/>
  <c r="AO26" i="76"/>
  <c r="AG11" i="77"/>
  <c r="AI11" i="77"/>
  <c r="AO12" i="77"/>
  <c r="AO14" i="77"/>
  <c r="AO16" i="77"/>
  <c r="AO18" i="77"/>
  <c r="AO20" i="77"/>
  <c r="AO22" i="77"/>
  <c r="AO24" i="77"/>
  <c r="AO26" i="77"/>
  <c r="AO11" i="76"/>
  <c r="AO13" i="76"/>
  <c r="AO15" i="76"/>
  <c r="AO17" i="76"/>
  <c r="AO19" i="76"/>
  <c r="AO21" i="76"/>
  <c r="C1" i="11"/>
  <c r="W9" i="11"/>
  <c r="W10" i="11"/>
  <c r="W11" i="11"/>
  <c r="W12" i="11"/>
  <c r="W13" i="11"/>
  <c r="W14" i="11"/>
  <c r="W15" i="11"/>
  <c r="W16" i="11"/>
  <c r="W17" i="11"/>
  <c r="W18" i="11"/>
  <c r="W19" i="11"/>
  <c r="W20" i="11"/>
  <c r="W21" i="11"/>
  <c r="W22" i="11"/>
  <c r="W23" i="11"/>
  <c r="W24" i="11"/>
  <c r="W25" i="11"/>
  <c r="W26" i="11"/>
  <c r="W27" i="11"/>
  <c r="AP9" i="11"/>
  <c r="AP10" i="11"/>
  <c r="AP11" i="11"/>
  <c r="AP12" i="11"/>
  <c r="AP13" i="11"/>
  <c r="AP14" i="11"/>
  <c r="AP15" i="11"/>
  <c r="AP16" i="11"/>
  <c r="AP17" i="11"/>
  <c r="AP18" i="11"/>
  <c r="AP19" i="11"/>
  <c r="AP20" i="11"/>
  <c r="AP21" i="11"/>
  <c r="AP22" i="11"/>
  <c r="AP23" i="11"/>
  <c r="AP24" i="11"/>
  <c r="AP25" i="11"/>
  <c r="AP26" i="11"/>
  <c r="AP27" i="11"/>
  <c r="AK9" i="11"/>
  <c r="AL9" i="11"/>
  <c r="AM9" i="11"/>
  <c r="AN9" i="11"/>
  <c r="AK10" i="11"/>
  <c r="AL10" i="11"/>
  <c r="AM10" i="11"/>
  <c r="AN10" i="11"/>
  <c r="AK11" i="11"/>
  <c r="AL11" i="11"/>
  <c r="AM11" i="11"/>
  <c r="AN11" i="11"/>
  <c r="AK12" i="11"/>
  <c r="AL12" i="11"/>
  <c r="AM12" i="11"/>
  <c r="AN12" i="11"/>
  <c r="AK13" i="11"/>
  <c r="AL13" i="11"/>
  <c r="AM13" i="11"/>
  <c r="AN13" i="11"/>
  <c r="AK14" i="11"/>
  <c r="AL14" i="11"/>
  <c r="AM14" i="11"/>
  <c r="AN14" i="11"/>
  <c r="AK15" i="11"/>
  <c r="AL15" i="11"/>
  <c r="AM15" i="11"/>
  <c r="AN15" i="11"/>
  <c r="AK16" i="11"/>
  <c r="AL16" i="11"/>
  <c r="AM16" i="11"/>
  <c r="AN16" i="11"/>
  <c r="AK17" i="11"/>
  <c r="AL17" i="11"/>
  <c r="AM17" i="11"/>
  <c r="AN17" i="11"/>
  <c r="AK18" i="11"/>
  <c r="AL18" i="11"/>
  <c r="AM18" i="11"/>
  <c r="AN18" i="11"/>
  <c r="AK19" i="11"/>
  <c r="AL19" i="11"/>
  <c r="AM19" i="11"/>
  <c r="AN19" i="11"/>
  <c r="AK20" i="11"/>
  <c r="AL20" i="11"/>
  <c r="AM20" i="11"/>
  <c r="AN20" i="11"/>
  <c r="AK21" i="11"/>
  <c r="AL21" i="11"/>
  <c r="AM21" i="11"/>
  <c r="AN21" i="11"/>
  <c r="AK22" i="11"/>
  <c r="AL22" i="11"/>
  <c r="AM22" i="11"/>
  <c r="AN22" i="11"/>
  <c r="AK23" i="11"/>
  <c r="AL23" i="11"/>
  <c r="AM23" i="11"/>
  <c r="AN23" i="11"/>
  <c r="AK24" i="11"/>
  <c r="AL24" i="11"/>
  <c r="AM24" i="11"/>
  <c r="AN24" i="11"/>
  <c r="AK25" i="11"/>
  <c r="AL25" i="11"/>
  <c r="AM25" i="11"/>
  <c r="AN25" i="11"/>
  <c r="AK26" i="11"/>
  <c r="AL26" i="11"/>
  <c r="AM26" i="11"/>
  <c r="AN26" i="11"/>
  <c r="AK27" i="11"/>
  <c r="AL27" i="11"/>
  <c r="AM27" i="11"/>
  <c r="AN27" i="11"/>
  <c r="AN8" i="11"/>
  <c r="AM8" i="11"/>
  <c r="AL8" i="11"/>
  <c r="AK8" i="11"/>
  <c r="AJ22" i="84" l="1"/>
  <c r="AQ22" i="84" s="1"/>
  <c r="AS22" i="84" s="1"/>
  <c r="AJ18" i="84"/>
  <c r="AQ18" i="84" s="1"/>
  <c r="AS18" i="84" s="1"/>
  <c r="AJ14" i="84"/>
  <c r="AQ14" i="84" s="1"/>
  <c r="AS14" i="84" s="1"/>
  <c r="AJ9" i="84"/>
  <c r="AQ9" i="84" s="1"/>
  <c r="AS9" i="84" s="1"/>
  <c r="AJ9" i="83"/>
  <c r="AQ9" i="83" s="1"/>
  <c r="AS9" i="83" s="1"/>
  <c r="AJ11" i="82"/>
  <c r="AQ11" i="82" s="1"/>
  <c r="AJ17" i="81"/>
  <c r="AQ17" i="81" s="1"/>
  <c r="AS17" i="81" s="1"/>
  <c r="AJ14" i="81"/>
  <c r="AQ14" i="81" s="1"/>
  <c r="AS14" i="81" s="1"/>
  <c r="AJ13" i="81"/>
  <c r="AQ13" i="81" s="1"/>
  <c r="AS13" i="81" s="1"/>
  <c r="AJ9" i="81"/>
  <c r="AQ9" i="81" s="1"/>
  <c r="AS9" i="81" s="1"/>
  <c r="AJ8" i="81"/>
  <c r="AQ8" i="81" s="1"/>
  <c r="AS8" i="81" s="1"/>
  <c r="AJ9" i="82"/>
  <c r="AQ9" i="82" s="1"/>
  <c r="AS9" i="82" s="1"/>
  <c r="AJ8" i="82"/>
  <c r="AQ8" i="82" s="1"/>
  <c r="AS8" i="82" s="1"/>
  <c r="AJ27" i="85"/>
  <c r="AQ27" i="85" s="1"/>
  <c r="AS27" i="85" s="1"/>
  <c r="AJ26" i="85"/>
  <c r="AQ26" i="85" s="1"/>
  <c r="AS26" i="85" s="1"/>
  <c r="AJ25" i="85"/>
  <c r="AQ25" i="85" s="1"/>
  <c r="AS25" i="85" s="1"/>
  <c r="AJ24" i="85"/>
  <c r="AQ24" i="85" s="1"/>
  <c r="AS24" i="85" s="1"/>
  <c r="AJ23" i="85"/>
  <c r="AQ23" i="85" s="1"/>
  <c r="AS23" i="85" s="1"/>
  <c r="AJ22" i="85"/>
  <c r="AQ22" i="85" s="1"/>
  <c r="AS22" i="85" s="1"/>
  <c r="AJ21" i="85"/>
  <c r="AQ21" i="85" s="1"/>
  <c r="AS21" i="85" s="1"/>
  <c r="AJ20" i="85"/>
  <c r="AQ20" i="85" s="1"/>
  <c r="AS20" i="85" s="1"/>
  <c r="AJ19" i="85"/>
  <c r="AQ19" i="85" s="1"/>
  <c r="AS19" i="85" s="1"/>
  <c r="AJ18" i="85"/>
  <c r="AQ18" i="85" s="1"/>
  <c r="AS18" i="85" s="1"/>
  <c r="AJ17" i="85"/>
  <c r="AQ17" i="85" s="1"/>
  <c r="AS17" i="85" s="1"/>
  <c r="AJ16" i="85"/>
  <c r="AQ16" i="85" s="1"/>
  <c r="AS16" i="85" s="1"/>
  <c r="AJ15" i="85"/>
  <c r="AQ15" i="85" s="1"/>
  <c r="AS15" i="85" s="1"/>
  <c r="AJ14" i="85"/>
  <c r="AQ14" i="85" s="1"/>
  <c r="AS14" i="85" s="1"/>
  <c r="AJ8" i="85"/>
  <c r="AQ8" i="85" s="1"/>
  <c r="AJ23" i="84"/>
  <c r="AQ23" i="84" s="1"/>
  <c r="AS23" i="84" s="1"/>
  <c r="AJ19" i="84"/>
  <c r="AQ19" i="84" s="1"/>
  <c r="AS19" i="84" s="1"/>
  <c r="AJ15" i="84"/>
  <c r="AQ15" i="84" s="1"/>
  <c r="AS15" i="84" s="1"/>
  <c r="AJ11" i="84"/>
  <c r="AQ11" i="84" s="1"/>
  <c r="AS11" i="84" s="1"/>
  <c r="AJ8" i="84"/>
  <c r="AQ8" i="84" s="1"/>
  <c r="AJ27" i="83"/>
  <c r="AQ27" i="83" s="1"/>
  <c r="AS27" i="83" s="1"/>
  <c r="AJ23" i="83"/>
  <c r="AQ23" i="83" s="1"/>
  <c r="AS23" i="83" s="1"/>
  <c r="AJ19" i="83"/>
  <c r="AQ19" i="83" s="1"/>
  <c r="AS19" i="83" s="1"/>
  <c r="AJ15" i="83"/>
  <c r="AQ15" i="83" s="1"/>
  <c r="AS15" i="83" s="1"/>
  <c r="AJ11" i="83"/>
  <c r="AQ11" i="83" s="1"/>
  <c r="AS11" i="83" s="1"/>
  <c r="AJ8" i="83"/>
  <c r="AQ8" i="83" s="1"/>
  <c r="AS8" i="83" s="1"/>
  <c r="AJ26" i="82"/>
  <c r="AQ26" i="82" s="1"/>
  <c r="AS26" i="82" s="1"/>
  <c r="AJ22" i="82"/>
  <c r="AQ22" i="82" s="1"/>
  <c r="AS22" i="82" s="1"/>
  <c r="AJ18" i="82"/>
  <c r="AQ18" i="82" s="1"/>
  <c r="AS18" i="82" s="1"/>
  <c r="AJ14" i="82"/>
  <c r="AQ14" i="82" s="1"/>
  <c r="AS14" i="82" s="1"/>
  <c r="AJ25" i="83"/>
  <c r="AQ25" i="83" s="1"/>
  <c r="AS25" i="83" s="1"/>
  <c r="AJ21" i="83"/>
  <c r="AQ21" i="83" s="1"/>
  <c r="AS21" i="83" s="1"/>
  <c r="AJ17" i="83"/>
  <c r="AQ17" i="83" s="1"/>
  <c r="AS17" i="83" s="1"/>
  <c r="AJ13" i="83"/>
  <c r="AQ13" i="83" s="1"/>
  <c r="AS13" i="83" s="1"/>
  <c r="AJ10" i="83"/>
  <c r="AQ10" i="83" s="1"/>
  <c r="AJ27" i="81"/>
  <c r="AQ27" i="81" s="1"/>
  <c r="AS27" i="81" s="1"/>
  <c r="AJ23" i="81"/>
  <c r="AQ23" i="81" s="1"/>
  <c r="AS23" i="81" s="1"/>
  <c r="AJ19" i="81"/>
  <c r="AQ19" i="81" s="1"/>
  <c r="AS19" i="81" s="1"/>
  <c r="AJ24" i="83"/>
  <c r="AQ24" i="83" s="1"/>
  <c r="AS24" i="83" s="1"/>
  <c r="AJ20" i="83"/>
  <c r="AQ20" i="83" s="1"/>
  <c r="AS20" i="83" s="1"/>
  <c r="AJ16" i="83"/>
  <c r="AQ16" i="83" s="1"/>
  <c r="AS16" i="83" s="1"/>
  <c r="AJ12" i="83"/>
  <c r="AQ12" i="83" s="1"/>
  <c r="AS12" i="83" s="1"/>
  <c r="AJ25" i="81"/>
  <c r="AQ25" i="81" s="1"/>
  <c r="AS25" i="81" s="1"/>
  <c r="AJ21" i="81"/>
  <c r="AQ21" i="81" s="1"/>
  <c r="AS21" i="81" s="1"/>
  <c r="AJ17" i="77"/>
  <c r="AQ17" i="77" s="1"/>
  <c r="AS17" i="77" s="1"/>
  <c r="AJ25" i="78"/>
  <c r="AQ25" i="78" s="1"/>
  <c r="AS25" i="78" s="1"/>
  <c r="AJ17" i="78"/>
  <c r="AQ17" i="78" s="1"/>
  <c r="AS17" i="78" s="1"/>
  <c r="AJ15" i="81"/>
  <c r="AQ15" i="81" s="1"/>
  <c r="AS15" i="81" s="1"/>
  <c r="AJ11" i="81"/>
  <c r="AQ11" i="81" s="1"/>
  <c r="AS11" i="81" s="1"/>
  <c r="AJ24" i="82"/>
  <c r="AQ24" i="82" s="1"/>
  <c r="AS24" i="82" s="1"/>
  <c r="AJ20" i="82"/>
  <c r="AQ20" i="82" s="1"/>
  <c r="AS20" i="82" s="1"/>
  <c r="AJ16" i="82"/>
  <c r="AQ16" i="82" s="1"/>
  <c r="AS16" i="82" s="1"/>
  <c r="AJ12" i="82"/>
  <c r="AQ12" i="82" s="1"/>
  <c r="AS12" i="82" s="1"/>
  <c r="AJ27" i="79"/>
  <c r="AQ27" i="79" s="1"/>
  <c r="AS27" i="79" s="1"/>
  <c r="AJ23" i="79"/>
  <c r="AQ23" i="79" s="1"/>
  <c r="AS23" i="79" s="1"/>
  <c r="AJ19" i="79"/>
  <c r="AQ19" i="79" s="1"/>
  <c r="AS19" i="79" s="1"/>
  <c r="AJ15" i="79"/>
  <c r="AQ15" i="79" s="1"/>
  <c r="AS15" i="79" s="1"/>
  <c r="AJ8" i="80"/>
  <c r="AQ8" i="80" s="1"/>
  <c r="AJ27" i="82"/>
  <c r="AQ27" i="82" s="1"/>
  <c r="AS27" i="82" s="1"/>
  <c r="AJ23" i="82"/>
  <c r="AQ23" i="82" s="1"/>
  <c r="AS23" i="82" s="1"/>
  <c r="AJ19" i="82"/>
  <c r="AQ19" i="82" s="1"/>
  <c r="AS19" i="82" s="1"/>
  <c r="AJ15" i="82"/>
  <c r="AQ15" i="82" s="1"/>
  <c r="AS15" i="82" s="1"/>
  <c r="AJ25" i="79"/>
  <c r="AQ25" i="79" s="1"/>
  <c r="AS25" i="79" s="1"/>
  <c r="AJ21" i="79"/>
  <c r="AQ21" i="79" s="1"/>
  <c r="AS21" i="79" s="1"/>
  <c r="AJ17" i="79"/>
  <c r="AQ17" i="79" s="1"/>
  <c r="AS17" i="79" s="1"/>
  <c r="AJ13" i="79"/>
  <c r="AQ13" i="79" s="1"/>
  <c r="AS13" i="79" s="1"/>
  <c r="AS11" i="82"/>
  <c r="AJ26" i="81"/>
  <c r="AQ26" i="81" s="1"/>
  <c r="AS26" i="81" s="1"/>
  <c r="AJ22" i="81"/>
  <c r="AQ22" i="81" s="1"/>
  <c r="AS22" i="81" s="1"/>
  <c r="AJ18" i="81"/>
  <c r="AQ18" i="81" s="1"/>
  <c r="AS18" i="81" s="1"/>
  <c r="AJ26" i="80"/>
  <c r="AQ26" i="80" s="1"/>
  <c r="AS26" i="80" s="1"/>
  <c r="AJ22" i="80"/>
  <c r="AQ22" i="80" s="1"/>
  <c r="AS22" i="80" s="1"/>
  <c r="AJ18" i="80"/>
  <c r="AQ18" i="80" s="1"/>
  <c r="AS18" i="80" s="1"/>
  <c r="AJ14" i="80"/>
  <c r="AQ14" i="80" s="1"/>
  <c r="AS14" i="80" s="1"/>
  <c r="AJ24" i="81"/>
  <c r="AQ24" i="81" s="1"/>
  <c r="AS24" i="81" s="1"/>
  <c r="AJ20" i="81"/>
  <c r="AQ20" i="81" s="1"/>
  <c r="AS20" i="81" s="1"/>
  <c r="AJ27" i="80"/>
  <c r="AQ27" i="80" s="1"/>
  <c r="AS27" i="80" s="1"/>
  <c r="AJ23" i="80"/>
  <c r="AQ23" i="80" s="1"/>
  <c r="AS23" i="80" s="1"/>
  <c r="AJ19" i="80"/>
  <c r="AQ19" i="80" s="1"/>
  <c r="AS19" i="80" s="1"/>
  <c r="AJ15" i="80"/>
  <c r="AQ15" i="80" s="1"/>
  <c r="AS15" i="80" s="1"/>
  <c r="AJ14" i="76"/>
  <c r="AQ14" i="76" s="1"/>
  <c r="AS14" i="76" s="1"/>
  <c r="AJ10" i="79"/>
  <c r="AQ10" i="79" s="1"/>
  <c r="AS10" i="79" s="1"/>
  <c r="AJ9" i="79"/>
  <c r="AQ9" i="79" s="1"/>
  <c r="AS9" i="79" s="1"/>
  <c r="AJ8" i="79"/>
  <c r="AQ8" i="79" s="1"/>
  <c r="AS8" i="79" s="1"/>
  <c r="AJ21" i="77"/>
  <c r="AQ21" i="77" s="1"/>
  <c r="AS21" i="77" s="1"/>
  <c r="AJ13" i="77"/>
  <c r="AQ13" i="77" s="1"/>
  <c r="AS13" i="77" s="1"/>
  <c r="AJ10" i="80"/>
  <c r="AQ10" i="80" s="1"/>
  <c r="AS10" i="80" s="1"/>
  <c r="AJ9" i="80"/>
  <c r="AQ9" i="80" s="1"/>
  <c r="AS9" i="80" s="1"/>
  <c r="AJ24" i="80"/>
  <c r="AQ24" i="80" s="1"/>
  <c r="AS24" i="80" s="1"/>
  <c r="AJ20" i="80"/>
  <c r="AQ20" i="80" s="1"/>
  <c r="AS20" i="80" s="1"/>
  <c r="AJ16" i="80"/>
  <c r="AQ16" i="80" s="1"/>
  <c r="AS16" i="80" s="1"/>
  <c r="AJ12" i="80"/>
  <c r="AQ12" i="80" s="1"/>
  <c r="AS12" i="80" s="1"/>
  <c r="AJ24" i="79"/>
  <c r="AQ24" i="79" s="1"/>
  <c r="AS24" i="79" s="1"/>
  <c r="AJ20" i="79"/>
  <c r="AQ20" i="79" s="1"/>
  <c r="AS20" i="79" s="1"/>
  <c r="AJ16" i="79"/>
  <c r="AQ16" i="79" s="1"/>
  <c r="AS16" i="79" s="1"/>
  <c r="AJ12" i="79"/>
  <c r="AQ12" i="79" s="1"/>
  <c r="AS12" i="79" s="1"/>
  <c r="AJ26" i="78"/>
  <c r="AQ26" i="78" s="1"/>
  <c r="AS26" i="78" s="1"/>
  <c r="AJ22" i="78"/>
  <c r="AQ22" i="78" s="1"/>
  <c r="AS22" i="78" s="1"/>
  <c r="AJ18" i="78"/>
  <c r="AQ18" i="78" s="1"/>
  <c r="AS18" i="78" s="1"/>
  <c r="AJ14" i="78"/>
  <c r="AQ14" i="78" s="1"/>
  <c r="AS14" i="78" s="1"/>
  <c r="AJ11" i="80"/>
  <c r="AQ11" i="80" s="1"/>
  <c r="AS11" i="80" s="1"/>
  <c r="AJ11" i="78"/>
  <c r="AQ11" i="78" s="1"/>
  <c r="AS11" i="78" s="1"/>
  <c r="AJ10" i="77"/>
  <c r="AQ10" i="77" s="1"/>
  <c r="AS10" i="77" s="1"/>
  <c r="AJ9" i="77"/>
  <c r="AQ9" i="77" s="1"/>
  <c r="AS9" i="77" s="1"/>
  <c r="AJ8" i="77"/>
  <c r="AQ8" i="77" s="1"/>
  <c r="AS8" i="77" s="1"/>
  <c r="AJ22" i="76"/>
  <c r="AQ22" i="76" s="1"/>
  <c r="AS22" i="76" s="1"/>
  <c r="AJ11" i="79"/>
  <c r="AQ11" i="79" s="1"/>
  <c r="AS11" i="79" s="1"/>
  <c r="AJ10" i="78"/>
  <c r="AQ10" i="78" s="1"/>
  <c r="AS10" i="78" s="1"/>
  <c r="AJ9" i="78"/>
  <c r="AQ9" i="78" s="1"/>
  <c r="AS9" i="78" s="1"/>
  <c r="AJ8" i="78"/>
  <c r="AQ8" i="78" s="1"/>
  <c r="AS8" i="78" s="1"/>
  <c r="AJ26" i="79"/>
  <c r="AQ26" i="79" s="1"/>
  <c r="AS26" i="79" s="1"/>
  <c r="AJ22" i="79"/>
  <c r="AQ22" i="79" s="1"/>
  <c r="AS22" i="79" s="1"/>
  <c r="AJ18" i="79"/>
  <c r="AQ18" i="79" s="1"/>
  <c r="AS18" i="79" s="1"/>
  <c r="AJ14" i="79"/>
  <c r="AQ14" i="79" s="1"/>
  <c r="AS14" i="79" s="1"/>
  <c r="AS8" i="80"/>
  <c r="AJ18" i="76"/>
  <c r="AQ18" i="76" s="1"/>
  <c r="AS18" i="76" s="1"/>
  <c r="AJ24" i="78"/>
  <c r="AQ24" i="78" s="1"/>
  <c r="AS24" i="78" s="1"/>
  <c r="AJ20" i="78"/>
  <c r="AQ20" i="78" s="1"/>
  <c r="AS20" i="78" s="1"/>
  <c r="AJ16" i="78"/>
  <c r="AQ16" i="78" s="1"/>
  <c r="AS16" i="78" s="1"/>
  <c r="AJ12" i="78"/>
  <c r="AQ12" i="78" s="1"/>
  <c r="AS12" i="78" s="1"/>
  <c r="AJ26" i="77"/>
  <c r="AQ26" i="77" s="1"/>
  <c r="AS26" i="77" s="1"/>
  <c r="AJ22" i="77"/>
  <c r="AQ22" i="77" s="1"/>
  <c r="AS22" i="77" s="1"/>
  <c r="AJ18" i="77"/>
  <c r="AQ18" i="77" s="1"/>
  <c r="AS18" i="77" s="1"/>
  <c r="AJ14" i="77"/>
  <c r="AQ14" i="77" s="1"/>
  <c r="AS14" i="77" s="1"/>
  <c r="AJ25" i="76"/>
  <c r="AQ25" i="76" s="1"/>
  <c r="AS25" i="76" s="1"/>
  <c r="AJ9" i="76"/>
  <c r="AQ9" i="76" s="1"/>
  <c r="AS9" i="76" s="1"/>
  <c r="AJ27" i="78"/>
  <c r="AQ27" i="78" s="1"/>
  <c r="AS27" i="78" s="1"/>
  <c r="AJ23" i="78"/>
  <c r="AQ23" i="78" s="1"/>
  <c r="AS23" i="78" s="1"/>
  <c r="AJ19" i="78"/>
  <c r="AQ19" i="78" s="1"/>
  <c r="AS19" i="78" s="1"/>
  <c r="AJ15" i="78"/>
  <c r="AQ15" i="78" s="1"/>
  <c r="AS15" i="78" s="1"/>
  <c r="AJ27" i="76"/>
  <c r="AQ27" i="76" s="1"/>
  <c r="AS27" i="76" s="1"/>
  <c r="AJ23" i="76"/>
  <c r="AQ23" i="76" s="1"/>
  <c r="AS23" i="76" s="1"/>
  <c r="AJ19" i="76"/>
  <c r="AQ19" i="76" s="1"/>
  <c r="AS19" i="76" s="1"/>
  <c r="AJ15" i="76"/>
  <c r="AQ15" i="76" s="1"/>
  <c r="AS15" i="76" s="1"/>
  <c r="AJ11" i="76"/>
  <c r="AQ11" i="76" s="1"/>
  <c r="AS11" i="76" s="1"/>
  <c r="AJ8" i="76"/>
  <c r="AQ8" i="76" s="1"/>
  <c r="AS8" i="76" s="1"/>
  <c r="AS1" i="79"/>
  <c r="AS4" i="79" s="1"/>
  <c r="AS6" i="79" s="1"/>
  <c r="AJ24" i="77"/>
  <c r="AQ24" i="77" s="1"/>
  <c r="AS24" i="77" s="1"/>
  <c r="AJ20" i="77"/>
  <c r="AQ20" i="77" s="1"/>
  <c r="AS20" i="77" s="1"/>
  <c r="AJ16" i="77"/>
  <c r="AQ16" i="77" s="1"/>
  <c r="AS16" i="77" s="1"/>
  <c r="AJ12" i="77"/>
  <c r="AQ12" i="77" s="1"/>
  <c r="AS12" i="77" s="1"/>
  <c r="AJ11" i="77"/>
  <c r="AQ11" i="77" s="1"/>
  <c r="AS11" i="77" s="1"/>
  <c r="AJ27" i="77"/>
  <c r="AQ27" i="77" s="1"/>
  <c r="AS27" i="77" s="1"/>
  <c r="AJ23" i="77"/>
  <c r="AQ23" i="77" s="1"/>
  <c r="AS23" i="77" s="1"/>
  <c r="AJ19" i="77"/>
  <c r="AQ19" i="77" s="1"/>
  <c r="AS19" i="77" s="1"/>
  <c r="AJ15" i="77"/>
  <c r="AQ15" i="77" s="1"/>
  <c r="AS15" i="77" s="1"/>
  <c r="AS1" i="78"/>
  <c r="AS4" i="78" s="1"/>
  <c r="AS6" i="78" s="1"/>
  <c r="AJ24" i="76"/>
  <c r="AQ24" i="76" s="1"/>
  <c r="AS24" i="76" s="1"/>
  <c r="AJ20" i="76"/>
  <c r="AQ20" i="76" s="1"/>
  <c r="AS20" i="76" s="1"/>
  <c r="AJ16" i="76"/>
  <c r="AQ16" i="76" s="1"/>
  <c r="AS16" i="76" s="1"/>
  <c r="AJ12" i="76"/>
  <c r="AQ12" i="76" s="1"/>
  <c r="AS12" i="76" s="1"/>
  <c r="AJ26" i="76"/>
  <c r="AQ26" i="76" s="1"/>
  <c r="AS26" i="76" s="1"/>
  <c r="AJ21" i="76"/>
  <c r="AQ21" i="76" s="1"/>
  <c r="AS21" i="76" s="1"/>
  <c r="AJ17" i="76"/>
  <c r="AQ17" i="76" s="1"/>
  <c r="AS17" i="76" s="1"/>
  <c r="AJ13" i="76"/>
  <c r="AQ13" i="76" s="1"/>
  <c r="AS13" i="76" s="1"/>
  <c r="AJ10" i="76"/>
  <c r="AQ10" i="76" s="1"/>
  <c r="AO23" i="11"/>
  <c r="AO19" i="11"/>
  <c r="AO16" i="11"/>
  <c r="AO14" i="11"/>
  <c r="AO26" i="11"/>
  <c r="AO9" i="11"/>
  <c r="AO27" i="11"/>
  <c r="AO12" i="11"/>
  <c r="AO24" i="11"/>
  <c r="AO17" i="11"/>
  <c r="AO13" i="11"/>
  <c r="AO20" i="11"/>
  <c r="AO15" i="11"/>
  <c r="AO11" i="11"/>
  <c r="AO10" i="11"/>
  <c r="AO25" i="11"/>
  <c r="AO22" i="11"/>
  <c r="AO21" i="11"/>
  <c r="AO18" i="11"/>
  <c r="AO8" i="11"/>
  <c r="AS1" i="85" l="1"/>
  <c r="AS4" i="85" s="1"/>
  <c r="AS6" i="85" s="1"/>
  <c r="AS8" i="85"/>
  <c r="AS1" i="81"/>
  <c r="AS4" i="81" s="1"/>
  <c r="AS6" i="81" s="1"/>
  <c r="AS1" i="82"/>
  <c r="AS4" i="82" s="1"/>
  <c r="AS6" i="82" s="1"/>
  <c r="AS1" i="84"/>
  <c r="AS4" i="84" s="1"/>
  <c r="AS6" i="84" s="1"/>
  <c r="AS8" i="84"/>
  <c r="AS1" i="77"/>
  <c r="AS4" i="77" s="1"/>
  <c r="AS6" i="77" s="1"/>
  <c r="AS10" i="83"/>
  <c r="AS1" i="83"/>
  <c r="AS4" i="83" s="1"/>
  <c r="AS6" i="83" s="1"/>
  <c r="AS1" i="80"/>
  <c r="AS4" i="80" s="1"/>
  <c r="AS6" i="80" s="1"/>
  <c r="AS10" i="76"/>
  <c r="AS1" i="76"/>
  <c r="AS4" i="76" s="1"/>
  <c r="AS6" i="76" s="1"/>
  <c r="W8" i="11"/>
  <c r="AP8" i="11"/>
  <c r="A2" i="2" l="1"/>
  <c r="AC27" i="11"/>
  <c r="AC26" i="11"/>
  <c r="AC25" i="11"/>
  <c r="AC24" i="11"/>
  <c r="AC23" i="11"/>
  <c r="AC22" i="11"/>
  <c r="AC21" i="11"/>
  <c r="AC20" i="11"/>
  <c r="AC19" i="11"/>
  <c r="AC18" i="11"/>
  <c r="AC17" i="11"/>
  <c r="AC16" i="11"/>
  <c r="AC15" i="11"/>
  <c r="AC14" i="11"/>
  <c r="AC13" i="11"/>
  <c r="AC12" i="11"/>
  <c r="AC11" i="11"/>
  <c r="AC10" i="11"/>
  <c r="AC9" i="11"/>
  <c r="AC8" i="11"/>
  <c r="AB27" i="11"/>
  <c r="AH27" i="11" s="1"/>
  <c r="AB26" i="11"/>
  <c r="AH26" i="11" s="1"/>
  <c r="AB25" i="11"/>
  <c r="AH25" i="11" s="1"/>
  <c r="AB24" i="11"/>
  <c r="AH24" i="11" s="1"/>
  <c r="AB23" i="11"/>
  <c r="AH23" i="11" s="1"/>
  <c r="AB22" i="11"/>
  <c r="AH22" i="11" s="1"/>
  <c r="AB21" i="11"/>
  <c r="AH21" i="11" s="1"/>
  <c r="AB20" i="11"/>
  <c r="AH20" i="11" s="1"/>
  <c r="AB19" i="11"/>
  <c r="AH19" i="11" s="1"/>
  <c r="AB18" i="11"/>
  <c r="AH18" i="11" s="1"/>
  <c r="AB17" i="11"/>
  <c r="AH17" i="11" s="1"/>
  <c r="AB16" i="11"/>
  <c r="AH16" i="11" s="1"/>
  <c r="AB15" i="11"/>
  <c r="AH15" i="11" s="1"/>
  <c r="AB14" i="11"/>
  <c r="AH14" i="11" s="1"/>
  <c r="AB13" i="11"/>
  <c r="AH13" i="11" s="1"/>
  <c r="AB12" i="11"/>
  <c r="AH12" i="11" s="1"/>
  <c r="AB11" i="11"/>
  <c r="AH11" i="11" s="1"/>
  <c r="AB10" i="11"/>
  <c r="AH10" i="11" s="1"/>
  <c r="AB9" i="11"/>
  <c r="AH9" i="11" s="1"/>
  <c r="AB8" i="11"/>
  <c r="AD27" i="11"/>
  <c r="AD26" i="11"/>
  <c r="AD25" i="11"/>
  <c r="AD24" i="11"/>
  <c r="AD23" i="11"/>
  <c r="AD22" i="11"/>
  <c r="AD21" i="11"/>
  <c r="AD20" i="11"/>
  <c r="AD19" i="11"/>
  <c r="AD18" i="11"/>
  <c r="AD17" i="11"/>
  <c r="AD16" i="11"/>
  <c r="AD15" i="11"/>
  <c r="AD14" i="11"/>
  <c r="AD13" i="11"/>
  <c r="AD12" i="11"/>
  <c r="AD11" i="11"/>
  <c r="AD10" i="11"/>
  <c r="AD9" i="11"/>
  <c r="AD8" i="11"/>
  <c r="Z27" i="11"/>
  <c r="Z26" i="11"/>
  <c r="Z25" i="11"/>
  <c r="Z24" i="11"/>
  <c r="Z23" i="11"/>
  <c r="Z22" i="11"/>
  <c r="Z21" i="11"/>
  <c r="Z20" i="11"/>
  <c r="Z19" i="11"/>
  <c r="Z18" i="11"/>
  <c r="Z17" i="11"/>
  <c r="Z16" i="11"/>
  <c r="Z15" i="11"/>
  <c r="Z14" i="11"/>
  <c r="Z13" i="11"/>
  <c r="Z12" i="11"/>
  <c r="Z11" i="11"/>
  <c r="Z10" i="11"/>
  <c r="Z9" i="11"/>
  <c r="Z8" i="11"/>
  <c r="X27" i="11"/>
  <c r="X26" i="11"/>
  <c r="X25" i="11"/>
  <c r="X24" i="11"/>
  <c r="X23" i="11"/>
  <c r="X22" i="11"/>
  <c r="X21" i="11"/>
  <c r="X20" i="11"/>
  <c r="X19" i="11"/>
  <c r="X18" i="11"/>
  <c r="X17" i="11"/>
  <c r="X16" i="11"/>
  <c r="X15" i="11"/>
  <c r="X14" i="11"/>
  <c r="X13" i="11"/>
  <c r="X12" i="11"/>
  <c r="X11" i="11"/>
  <c r="X10" i="11"/>
  <c r="X9" i="11"/>
  <c r="X8" i="11"/>
  <c r="G48" i="2"/>
  <c r="G47" i="2"/>
  <c r="G46" i="2"/>
  <c r="G45" i="2"/>
  <c r="G44" i="2"/>
  <c r="G43" i="2"/>
  <c r="G42" i="2"/>
  <c r="G41" i="2"/>
  <c r="G40" i="2"/>
  <c r="G39" i="2"/>
  <c r="F48" i="2"/>
  <c r="F47" i="2"/>
  <c r="F46" i="2"/>
  <c r="F45" i="2"/>
  <c r="F44" i="2"/>
  <c r="F43" i="2"/>
  <c r="F42" i="2"/>
  <c r="F41" i="2"/>
  <c r="F40" i="2"/>
  <c r="F39" i="2"/>
  <c r="A6" i="1"/>
  <c r="Y13" i="11"/>
  <c r="AA13" i="11"/>
  <c r="AE13" i="11"/>
  <c r="AR13" i="11"/>
  <c r="Y14" i="11"/>
  <c r="AA14" i="11"/>
  <c r="AE14" i="11"/>
  <c r="AR14" i="11"/>
  <c r="Y15" i="11"/>
  <c r="AA15" i="11"/>
  <c r="AE15" i="11"/>
  <c r="AR15" i="11"/>
  <c r="Y16" i="11"/>
  <c r="AA16" i="11"/>
  <c r="AE16" i="11"/>
  <c r="AR16" i="11"/>
  <c r="Y17" i="11"/>
  <c r="AA17" i="11"/>
  <c r="AE17" i="11"/>
  <c r="AR17" i="11"/>
  <c r="Y18" i="11"/>
  <c r="AA18" i="11"/>
  <c r="AE18" i="11"/>
  <c r="AR18" i="11"/>
  <c r="Y19" i="11"/>
  <c r="AA19" i="11"/>
  <c r="AE19" i="11"/>
  <c r="AR19" i="11"/>
  <c r="Y20" i="11"/>
  <c r="AA20" i="11"/>
  <c r="AE20" i="11"/>
  <c r="AR20" i="11"/>
  <c r="Y21" i="11"/>
  <c r="AA21" i="11"/>
  <c r="AE21" i="11"/>
  <c r="AR21" i="11"/>
  <c r="Y22" i="11"/>
  <c r="AA22" i="11"/>
  <c r="AE22" i="11"/>
  <c r="AR22" i="11"/>
  <c r="Y23" i="11"/>
  <c r="AA23" i="11"/>
  <c r="AE23" i="11"/>
  <c r="AR23" i="11"/>
  <c r="Y24" i="11"/>
  <c r="AA24" i="11"/>
  <c r="AE24" i="11"/>
  <c r="AR24" i="11"/>
  <c r="Y25" i="11"/>
  <c r="AA25" i="11"/>
  <c r="AE25" i="11"/>
  <c r="AR25" i="11"/>
  <c r="Y26" i="11"/>
  <c r="AA26" i="11"/>
  <c r="AE26" i="11"/>
  <c r="AR26" i="11"/>
  <c r="Y27" i="11"/>
  <c r="AA27" i="11"/>
  <c r="AE27" i="11"/>
  <c r="AR27" i="11"/>
  <c r="AS5" i="11"/>
  <c r="Y10" i="11"/>
  <c r="AA10" i="11"/>
  <c r="AE10" i="11"/>
  <c r="Y11" i="11"/>
  <c r="AA11" i="11"/>
  <c r="AE11" i="11"/>
  <c r="Y12" i="11"/>
  <c r="AA12" i="11"/>
  <c r="AE12" i="11"/>
  <c r="Y9" i="11"/>
  <c r="AA9" i="11"/>
  <c r="AE9" i="11"/>
  <c r="AE8" i="11"/>
  <c r="Y8" i="11"/>
  <c r="AA8" i="11"/>
  <c r="AH8" i="11" l="1"/>
  <c r="AG11" i="11"/>
  <c r="AI27" i="11"/>
  <c r="AF27" i="11"/>
  <c r="AI25" i="11"/>
  <c r="AF25" i="11"/>
  <c r="AI23" i="11"/>
  <c r="AF23" i="11"/>
  <c r="AI21" i="11"/>
  <c r="AF21" i="11"/>
  <c r="AI19" i="11"/>
  <c r="AF19" i="11"/>
  <c r="AI17" i="11"/>
  <c r="AF17" i="11"/>
  <c r="AI15" i="11"/>
  <c r="AF15" i="11"/>
  <c r="AI13" i="11"/>
  <c r="AF13" i="11"/>
  <c r="AG9" i="11"/>
  <c r="AI12" i="11"/>
  <c r="AF12" i="11"/>
  <c r="AI26" i="11"/>
  <c r="AF26" i="11"/>
  <c r="AI24" i="11"/>
  <c r="AF24" i="11"/>
  <c r="AI22" i="11"/>
  <c r="AF22" i="11"/>
  <c r="AI20" i="11"/>
  <c r="AF20" i="11"/>
  <c r="AI18" i="11"/>
  <c r="AF18" i="11"/>
  <c r="AI16" i="11"/>
  <c r="AF16" i="11"/>
  <c r="AI14" i="11"/>
  <c r="AF14" i="11"/>
  <c r="AI8" i="11"/>
  <c r="AI9" i="11"/>
  <c r="AF9" i="11"/>
  <c r="AG12" i="11"/>
  <c r="AG8" i="11"/>
  <c r="AF8" i="11"/>
  <c r="AI11" i="11"/>
  <c r="AF11" i="11"/>
  <c r="AI10" i="11"/>
  <c r="AF10" i="11"/>
  <c r="AG27" i="11"/>
  <c r="AG26" i="11"/>
  <c r="AG25" i="11"/>
  <c r="AG24" i="11"/>
  <c r="AG23" i="11"/>
  <c r="AG22" i="11"/>
  <c r="AG21" i="11"/>
  <c r="AG20" i="11"/>
  <c r="AG19" i="11"/>
  <c r="AG18" i="11"/>
  <c r="AG17" i="11"/>
  <c r="AG16" i="11"/>
  <c r="AG15" i="11"/>
  <c r="AG14" i="11"/>
  <c r="AG13" i="11"/>
  <c r="AG10" i="11"/>
  <c r="AR12" i="11"/>
  <c r="AR11" i="11"/>
  <c r="AR10" i="11"/>
  <c r="AR9" i="11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P6" i="2"/>
  <c r="P7" i="2" s="1"/>
  <c r="P8" i="2" s="1"/>
  <c r="P9" i="2" s="1"/>
  <c r="P10" i="2" s="1"/>
  <c r="P11" i="2" s="1"/>
  <c r="P12" i="2" s="1"/>
  <c r="P13" i="2" s="1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P34" i="2" s="1"/>
  <c r="P35" i="2" s="1"/>
  <c r="P37" i="2"/>
  <c r="P38" i="2" s="1"/>
  <c r="P39" i="2" s="1"/>
  <c r="P40" i="2" s="1"/>
  <c r="P41" i="2" s="1"/>
  <c r="P42" i="2" s="1"/>
  <c r="P43" i="2" s="1"/>
  <c r="P44" i="2" s="1"/>
  <c r="P45" i="2" s="1"/>
  <c r="P46" i="2" s="1"/>
  <c r="P47" i="2" s="1"/>
  <c r="P48" i="2" s="1"/>
  <c r="P49" i="2" s="1"/>
  <c r="P50" i="2" s="1"/>
  <c r="P51" i="2" s="1"/>
  <c r="P52" i="2" s="1"/>
  <c r="P53" i="2" s="1"/>
  <c r="P54" i="2" s="1"/>
  <c r="P55" i="2" s="1"/>
  <c r="P56" i="2" s="1"/>
  <c r="P57" i="2" s="1"/>
  <c r="P58" i="2" s="1"/>
  <c r="P59" i="2" s="1"/>
  <c r="P60" i="2" s="1"/>
  <c r="P61" i="2" s="1"/>
  <c r="P62" i="2" s="1"/>
  <c r="P63" i="2" s="1"/>
  <c r="P64" i="2" s="1"/>
  <c r="P65" i="2" s="1"/>
  <c r="P66" i="2" s="1"/>
  <c r="P67" i="2" s="1"/>
  <c r="P68" i="2" s="1"/>
  <c r="P69" i="2" s="1"/>
  <c r="P70" i="2" s="1"/>
  <c r="P71" i="2" s="1"/>
  <c r="P72" i="2" s="1"/>
  <c r="P73" i="2" s="1"/>
  <c r="P74" i="2" s="1"/>
  <c r="P75" i="2" s="1"/>
  <c r="P76" i="2" s="1"/>
  <c r="AR8" i="11" l="1"/>
  <c r="AS3" i="11" s="1"/>
  <c r="AJ20" i="11"/>
  <c r="AQ20" i="11" s="1"/>
  <c r="AS20" i="11" s="1"/>
  <c r="AJ19" i="11"/>
  <c r="AQ19" i="11" s="1"/>
  <c r="AS19" i="11" s="1"/>
  <c r="AJ25" i="11"/>
  <c r="AQ25" i="11" s="1"/>
  <c r="AS25" i="11" s="1"/>
  <c r="AJ27" i="11"/>
  <c r="AQ27" i="11" s="1"/>
  <c r="AS27" i="11" s="1"/>
  <c r="AJ24" i="11"/>
  <c r="AQ24" i="11" s="1"/>
  <c r="AS24" i="11" s="1"/>
  <c r="AJ14" i="11"/>
  <c r="AQ14" i="11" s="1"/>
  <c r="AS14" i="11" s="1"/>
  <c r="AJ16" i="11"/>
  <c r="AQ16" i="11" s="1"/>
  <c r="AS16" i="11" s="1"/>
  <c r="AJ11" i="11"/>
  <c r="AQ11" i="11" s="1"/>
  <c r="AJ9" i="11"/>
  <c r="AJ8" i="11"/>
  <c r="AQ8" i="11" s="1"/>
  <c r="AS8" i="11" s="1"/>
  <c r="AJ12" i="11"/>
  <c r="AQ12" i="11" s="1"/>
  <c r="AS12" i="11" s="1"/>
  <c r="AJ13" i="11"/>
  <c r="AQ13" i="11" s="1"/>
  <c r="AS13" i="11" s="1"/>
  <c r="AJ15" i="11"/>
  <c r="AQ15" i="11" s="1"/>
  <c r="AS15" i="11" s="1"/>
  <c r="AJ23" i="11"/>
  <c r="AQ23" i="11" s="1"/>
  <c r="AS23" i="11" s="1"/>
  <c r="AJ18" i="11"/>
  <c r="AQ18" i="11" s="1"/>
  <c r="AS18" i="11" s="1"/>
  <c r="AJ22" i="11"/>
  <c r="AQ22" i="11" s="1"/>
  <c r="AS22" i="11" s="1"/>
  <c r="AJ26" i="11"/>
  <c r="AQ26" i="11" s="1"/>
  <c r="AS26" i="11" s="1"/>
  <c r="AJ10" i="11"/>
  <c r="AJ17" i="11"/>
  <c r="AQ17" i="11" s="1"/>
  <c r="AS17" i="11" s="1"/>
  <c r="AJ21" i="11"/>
  <c r="AQ21" i="11" s="1"/>
  <c r="AS21" i="11" s="1"/>
  <c r="AQ10" i="11" l="1"/>
  <c r="AS10" i="11" s="1"/>
  <c r="AQ9" i="11"/>
  <c r="AS9" i="11" s="1"/>
  <c r="AS11" i="11"/>
  <c r="AS1" i="11" l="1"/>
  <c r="AS4" i="11" s="1"/>
  <c r="AS6" i="11" s="1"/>
</calcChain>
</file>

<file path=xl/sharedStrings.xml><?xml version="1.0" encoding="utf-8"?>
<sst xmlns="http://schemas.openxmlformats.org/spreadsheetml/2006/main" count="964" uniqueCount="156">
  <si>
    <t>Chipping Norton Baseball Club</t>
  </si>
  <si>
    <t>CS7</t>
  </si>
  <si>
    <t>Registered Clubs in CSMLBA and STGBA</t>
  </si>
  <si>
    <t>No.</t>
  </si>
  <si>
    <t>Affiliated Club Name</t>
  </si>
  <si>
    <t>NEW BASEBALL CLUB</t>
  </si>
  <si>
    <t>Arncliffe Scots Baseball Club</t>
  </si>
  <si>
    <t>Belmore Rovers Baseball Club</t>
  </si>
  <si>
    <t>Bonnet Bay Baseball Club</t>
  </si>
  <si>
    <t>Canterbury Baseball Club</t>
  </si>
  <si>
    <t>Cardinals Baseball Club</t>
  </si>
  <si>
    <t>Comets Baseball Club</t>
  </si>
  <si>
    <t>Cougars Baseball Club</t>
  </si>
  <si>
    <t>Cronulla Sharks Baseball Club</t>
  </si>
  <si>
    <t>East Hills Baseball Club</t>
  </si>
  <si>
    <t>Giants Baseball Club</t>
  </si>
  <si>
    <t>Illawong Baseball Club</t>
  </si>
  <si>
    <t>Renown United Baseball Club</t>
  </si>
  <si>
    <t>Revesby Workers Baseball Club</t>
  </si>
  <si>
    <t>St George Juniors Baseball Club</t>
  </si>
  <si>
    <t>St George Leagues Baseball Club</t>
  </si>
  <si>
    <t>St John Bosco Baseball Club</t>
  </si>
  <si>
    <t>St Patricks Baseball Club</t>
  </si>
  <si>
    <t>Sydney Tide Baseball Club</t>
  </si>
  <si>
    <t>Team Korea Baseball Club</t>
  </si>
  <si>
    <t>Yarrawarrah Tigers Baseball Club</t>
  </si>
  <si>
    <t>(A) Previous Grade</t>
  </si>
  <si>
    <t>Points</t>
  </si>
  <si>
    <t>(B) Position</t>
  </si>
  <si>
    <t>(C) Age</t>
  </si>
  <si>
    <t>Age</t>
  </si>
  <si>
    <t>CS1</t>
  </si>
  <si>
    <t>15-17</t>
  </si>
  <si>
    <t>CS2</t>
  </si>
  <si>
    <t>18-24</t>
  </si>
  <si>
    <t>CS3</t>
  </si>
  <si>
    <t>25-34</t>
  </si>
  <si>
    <t>CS4</t>
  </si>
  <si>
    <t>35-44</t>
  </si>
  <si>
    <t>CS5</t>
  </si>
  <si>
    <t>45-74</t>
  </si>
  <si>
    <t>CS6</t>
  </si>
  <si>
    <t>75+</t>
  </si>
  <si>
    <t>Female</t>
  </si>
  <si>
    <t>NPE</t>
  </si>
  <si>
    <t>PCA1</t>
  </si>
  <si>
    <t>PCA2</t>
  </si>
  <si>
    <t>PCA3</t>
  </si>
  <si>
    <t>PCB1</t>
  </si>
  <si>
    <t>Age CUT OFF Date</t>
  </si>
  <si>
    <t>PCB2</t>
  </si>
  <si>
    <t>PCB3</t>
  </si>
  <si>
    <t>PCC1</t>
  </si>
  <si>
    <t>PCC2</t>
  </si>
  <si>
    <t>PCC3</t>
  </si>
  <si>
    <t>STG1</t>
  </si>
  <si>
    <t>STG2</t>
  </si>
  <si>
    <t>STG3</t>
  </si>
  <si>
    <t>STG4</t>
  </si>
  <si>
    <t>STG5</t>
  </si>
  <si>
    <t>STG6</t>
  </si>
  <si>
    <t>STG7</t>
  </si>
  <si>
    <t>STG8</t>
  </si>
  <si>
    <t>U14 Reps</t>
  </si>
  <si>
    <t>U18</t>
  </si>
  <si>
    <t>Coach</t>
  </si>
  <si>
    <t>Grade</t>
  </si>
  <si>
    <t xml:space="preserve">SEASON: </t>
  </si>
  <si>
    <t xml:space="preserve">CLUB:  </t>
  </si>
  <si>
    <t>(a)</t>
  </si>
  <si>
    <t>ABF Number</t>
  </si>
  <si>
    <t>FIRST NAME</t>
  </si>
  <si>
    <t>LAST NAME</t>
  </si>
  <si>
    <t>DOB</t>
  </si>
  <si>
    <t>Mobile</t>
  </si>
  <si>
    <t>Email</t>
  </si>
  <si>
    <t>(b)</t>
  </si>
  <si>
    <t>Total Points</t>
  </si>
  <si>
    <t>Assist</t>
  </si>
  <si>
    <t>Mgr</t>
  </si>
  <si>
    <t>TEAM POINT SCORE</t>
  </si>
  <si>
    <t>Scr</t>
  </si>
  <si>
    <t>Total</t>
  </si>
  <si>
    <t>STG</t>
  </si>
  <si>
    <t>CSML</t>
  </si>
  <si>
    <t>PCL</t>
  </si>
  <si>
    <t>ML</t>
  </si>
  <si>
    <t>JNRS</t>
  </si>
  <si>
    <t>Yes</t>
  </si>
  <si>
    <t>No</t>
  </si>
  <si>
    <t>(D) Pitcher</t>
  </si>
  <si>
    <t>(E) Catcher</t>
  </si>
  <si>
    <t>Previous Season Weightings</t>
  </si>
  <si>
    <t>Seasons Ago</t>
  </si>
  <si>
    <t>Weighting</t>
  </si>
  <si>
    <t>STG9</t>
  </si>
  <si>
    <t>STGBA</t>
  </si>
  <si>
    <t>CSMLBA</t>
  </si>
  <si>
    <t>Experience</t>
  </si>
  <si>
    <t>Number of Players</t>
  </si>
  <si>
    <t>Age Points</t>
  </si>
  <si>
    <t>Most recent CSMLBA</t>
  </si>
  <si>
    <t>Representative or Other</t>
  </si>
  <si>
    <t>Rank</t>
  </si>
  <si>
    <t>Bankstown Sports Junior Baseball Club</t>
  </si>
  <si>
    <t>Eastern Suburbs Junior Baseball Club</t>
  </si>
  <si>
    <t>Most recent StGBA</t>
  </si>
  <si>
    <t>Season</t>
  </si>
  <si>
    <t>List most recent StGBA</t>
  </si>
  <si>
    <t xml:space="preserve">experience from last </t>
  </si>
  <si>
    <t>3 years</t>
  </si>
  <si>
    <t>List most recent CSMLBA</t>
  </si>
  <si>
    <t>List most recent OTHER</t>
  </si>
  <si>
    <t>5 years</t>
  </si>
  <si>
    <t>St George Baseball Association Inc</t>
  </si>
  <si>
    <t>Elite Points</t>
  </si>
  <si>
    <t>O5</t>
  </si>
  <si>
    <t>Over 5 years ago</t>
  </si>
  <si>
    <t>Previous Seasons</t>
  </si>
  <si>
    <t>U15GirlsState</t>
  </si>
  <si>
    <t>WomensState</t>
  </si>
  <si>
    <t>WomensA</t>
  </si>
  <si>
    <t>WomensB</t>
  </si>
  <si>
    <t>U16 Reps</t>
  </si>
  <si>
    <t>U16 State</t>
  </si>
  <si>
    <t>U18 State</t>
  </si>
  <si>
    <t>U14-1</t>
  </si>
  <si>
    <t>U14-2</t>
  </si>
  <si>
    <t>U14-3</t>
  </si>
  <si>
    <t>U17-1</t>
  </si>
  <si>
    <t>U17-2</t>
  </si>
  <si>
    <t>U17-3</t>
  </si>
  <si>
    <t>StGBA ONLY</t>
  </si>
  <si>
    <t>List most recent JUNIOR</t>
  </si>
  <si>
    <t>Most recent Junior Season</t>
  </si>
  <si>
    <t>Juniors</t>
  </si>
  <si>
    <t>Combined Points</t>
  </si>
  <si>
    <t>StGBA</t>
  </si>
  <si>
    <t>or NPE if new to sport</t>
  </si>
  <si>
    <t>Elite</t>
  </si>
  <si>
    <t>1</t>
  </si>
  <si>
    <t>2</t>
  </si>
  <si>
    <t>SWBL1</t>
  </si>
  <si>
    <t>SWBL2</t>
  </si>
  <si>
    <t>SWBL3</t>
  </si>
  <si>
    <t>Mets Baseball Club</t>
  </si>
  <si>
    <t>Playboys Baseball Club</t>
  </si>
  <si>
    <t>SBL1</t>
  </si>
  <si>
    <t>SBL2</t>
  </si>
  <si>
    <t>SBL3</t>
  </si>
  <si>
    <t>SBL U18</t>
  </si>
  <si>
    <t>Fairfield Baseball Club</t>
  </si>
  <si>
    <t>NCAS Coaching Level</t>
  </si>
  <si>
    <t>Gender (M/F)</t>
  </si>
  <si>
    <t>WWC Number</t>
  </si>
  <si>
    <t>Whittos Cubs Baseball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</si>
</sst>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d/mm/yyyy;@"/>
    <numFmt numFmtId="165" formatCode="d/m/yy;@"/>
    <numFmt numFmtId="166" formatCode="####\ ####"/>
    <numFmt numFmtId="167" formatCode="0###\ ###\ ###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</font>
    <font>
      <b/>
      <sz val="2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8"/>
      <color indexed="12"/>
      <name val="Arial"/>
      <family val="2"/>
    </font>
    <font>
      <u/>
      <sz val="10"/>
      <color indexed="12"/>
      <name val="Arial"/>
    </font>
    <font>
      <u/>
      <sz val="10"/>
      <color indexed="12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FF6699"/>
      <name val="Arial"/>
      <family val="2"/>
    </font>
    <font>
      <b/>
      <u/>
      <sz val="11"/>
      <color rgb="FFFF6699"/>
      <name val="Arial"/>
      <family val="2"/>
    </font>
    <font>
      <b/>
      <sz val="9"/>
      <name val="Arial"/>
      <family val="2"/>
    </font>
    <font>
      <b/>
      <u/>
      <sz val="12"/>
      <color rgb="FFFF669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" fillId="0" borderId="0"/>
    <xf numFmtId="0" fontId="1" fillId="0" borderId="0"/>
    <xf numFmtId="0" fontId="17" fillId="0" borderId="0"/>
    <xf numFmtId="0" fontId="18" fillId="0" borderId="0"/>
  </cellStyleXfs>
  <cellXfs count="247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6" fillId="0" borderId="0" xfId="0" quotePrefix="1" applyFont="1" applyAlignment="1">
      <alignment horizontal="left"/>
    </xf>
    <xf numFmtId="14" fontId="6" fillId="0" borderId="0" xfId="0" applyNumberFormat="1" applyFont="1" applyAlignment="1">
      <alignment horizontal="center"/>
    </xf>
    <xf numFmtId="14" fontId="0" fillId="0" borderId="0" xfId="0" applyNumberFormat="1"/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/>
    <xf numFmtId="0" fontId="6" fillId="0" borderId="0" xfId="0" applyFont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/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center"/>
    </xf>
    <xf numFmtId="0" fontId="8" fillId="3" borderId="0" xfId="0" applyFont="1" applyFill="1"/>
    <xf numFmtId="0" fontId="9" fillId="0" borderId="1" xfId="0" applyFont="1" applyBorder="1" applyAlignment="1">
      <alignment horizontal="center"/>
    </xf>
    <xf numFmtId="0" fontId="9" fillId="3" borderId="0" xfId="0" applyFont="1" applyFill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6" xfId="0" quotePrefix="1" applyFont="1" applyBorder="1" applyAlignment="1">
      <alignment horizontal="left"/>
    </xf>
    <xf numFmtId="0" fontId="10" fillId="3" borderId="0" xfId="0" applyFont="1" applyFill="1"/>
    <xf numFmtId="0" fontId="6" fillId="0" borderId="8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3" borderId="0" xfId="0" applyFont="1" applyFill="1" applyAlignment="1">
      <alignment horizontal="right"/>
    </xf>
    <xf numFmtId="0" fontId="6" fillId="3" borderId="0" xfId="0" applyFont="1" applyFill="1"/>
    <xf numFmtId="0" fontId="8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67" fontId="12" fillId="4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167" fontId="12" fillId="4" borderId="25" xfId="0" applyNumberFormat="1" applyFont="1" applyFill="1" applyBorder="1" applyAlignment="1" applyProtection="1">
      <alignment horizontal="center" vertical="center"/>
      <protection locked="0"/>
    </xf>
    <xf numFmtId="166" fontId="12" fillId="4" borderId="26" xfId="0" applyNumberFormat="1" applyFont="1" applyFill="1" applyBorder="1" applyAlignment="1" applyProtection="1">
      <alignment horizontal="center" vertical="center"/>
      <protection locked="0"/>
    </xf>
    <xf numFmtId="166" fontId="10" fillId="3" borderId="27" xfId="0" applyNumberFormat="1" applyFont="1" applyFill="1" applyBorder="1" applyAlignment="1">
      <alignment horizontal="center" vertical="center"/>
    </xf>
    <xf numFmtId="166" fontId="10" fillId="3" borderId="28" xfId="0" applyNumberFormat="1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3" fontId="12" fillId="5" borderId="33" xfId="0" applyNumberFormat="1" applyFont="1" applyFill="1" applyBorder="1" applyAlignment="1">
      <alignment horizontal="center" vertical="center"/>
    </xf>
    <xf numFmtId="3" fontId="12" fillId="5" borderId="34" xfId="0" applyNumberFormat="1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4" borderId="21" xfId="0" applyFont="1" applyFill="1" applyBorder="1" applyAlignment="1" applyProtection="1">
      <alignment horizontal="center" vertical="center" wrapText="1"/>
      <protection locked="0"/>
    </xf>
    <xf numFmtId="0" fontId="12" fillId="4" borderId="36" xfId="0" applyFont="1" applyFill="1" applyBorder="1" applyAlignment="1" applyProtection="1">
      <alignment horizontal="center" vertical="center"/>
      <protection locked="0"/>
    </xf>
    <xf numFmtId="3" fontId="12" fillId="5" borderId="37" xfId="0" applyNumberFormat="1" applyFont="1" applyFill="1" applyBorder="1" applyAlignment="1">
      <alignment horizontal="center" vertical="center"/>
    </xf>
    <xf numFmtId="3" fontId="12" fillId="5" borderId="38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left"/>
    </xf>
    <xf numFmtId="165" fontId="0" fillId="3" borderId="0" xfId="0" applyNumberFormat="1" applyFill="1" applyAlignment="1">
      <alignment horizontal="center"/>
    </xf>
    <xf numFmtId="166" fontId="0" fillId="3" borderId="0" xfId="0" applyNumberFormat="1" applyFill="1" applyAlignment="1">
      <alignment horizontal="center"/>
    </xf>
    <xf numFmtId="167" fontId="0" fillId="3" borderId="0" xfId="0" applyNumberFormat="1" applyFill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0" fontId="9" fillId="6" borderId="40" xfId="0" applyFont="1" applyFill="1" applyBorder="1" applyAlignment="1">
      <alignment vertical="center"/>
    </xf>
    <xf numFmtId="0" fontId="12" fillId="0" borderId="41" xfId="0" applyFont="1" applyFill="1" applyBorder="1" applyAlignment="1">
      <alignment horizontal="center" vertical="center"/>
    </xf>
    <xf numFmtId="3" fontId="12" fillId="0" borderId="43" xfId="0" applyNumberFormat="1" applyFont="1" applyFill="1" applyBorder="1" applyAlignment="1">
      <alignment horizontal="center" vertical="center"/>
    </xf>
    <xf numFmtId="3" fontId="12" fillId="0" borderId="45" xfId="0" applyNumberFormat="1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4" fontId="9" fillId="0" borderId="46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3" borderId="0" xfId="0" applyFill="1" applyAlignment="1">
      <alignment horizontal="center"/>
    </xf>
    <xf numFmtId="0" fontId="19" fillId="0" borderId="55" xfId="10" applyFont="1" applyFill="1" applyBorder="1" applyAlignment="1">
      <alignment horizontal="center" wrapText="1"/>
    </xf>
    <xf numFmtId="0" fontId="19" fillId="0" borderId="56" xfId="10" applyFont="1" applyFill="1" applyBorder="1" applyAlignment="1">
      <alignment horizontal="center" wrapText="1"/>
    </xf>
    <xf numFmtId="0" fontId="6" fillId="0" borderId="57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3" fontId="12" fillId="5" borderId="59" xfId="0" applyNumberFormat="1" applyFont="1" applyFill="1" applyBorder="1" applyAlignment="1">
      <alignment horizontal="center" vertical="center"/>
    </xf>
    <xf numFmtId="0" fontId="19" fillId="0" borderId="55" xfId="9" applyFont="1" applyFill="1" applyBorder="1" applyAlignment="1">
      <alignment horizontal="center" wrapText="1"/>
    </xf>
    <xf numFmtId="166" fontId="13" fillId="6" borderId="0" xfId="0" applyNumberFormat="1" applyFont="1" applyFill="1" applyBorder="1" applyAlignment="1">
      <alignment vertical="center"/>
    </xf>
    <xf numFmtId="3" fontId="12" fillId="0" borderId="19" xfId="0" applyNumberFormat="1" applyFont="1" applyFill="1" applyBorder="1" applyAlignment="1">
      <alignment horizontal="center" vertical="center"/>
    </xf>
    <xf numFmtId="3" fontId="12" fillId="0" borderId="20" xfId="0" applyNumberFormat="1" applyFont="1" applyFill="1" applyBorder="1" applyAlignment="1">
      <alignment horizontal="center" vertical="center"/>
    </xf>
    <xf numFmtId="3" fontId="12" fillId="0" borderId="24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/>
    </xf>
    <xf numFmtId="0" fontId="20" fillId="3" borderId="8" xfId="0" applyFont="1" applyFill="1" applyBorder="1" applyAlignment="1">
      <alignment horizontal="center"/>
    </xf>
    <xf numFmtId="0" fontId="6" fillId="3" borderId="11" xfId="0" applyFont="1" applyFill="1" applyBorder="1"/>
    <xf numFmtId="0" fontId="6" fillId="3" borderId="12" xfId="0" applyFont="1" applyFill="1" applyBorder="1" applyAlignment="1">
      <alignment horizontal="center"/>
    </xf>
    <xf numFmtId="0" fontId="6" fillId="3" borderId="15" xfId="0" applyFont="1" applyFill="1" applyBorder="1"/>
    <xf numFmtId="0" fontId="0" fillId="3" borderId="0" xfId="0" applyFill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2" fillId="0" borderId="39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39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39" xfId="0" applyFont="1" applyFill="1" applyBorder="1" applyAlignment="1">
      <alignment horizontal="right" vertical="center"/>
    </xf>
    <xf numFmtId="3" fontId="12" fillId="5" borderId="61" xfId="0" applyNumberFormat="1" applyFont="1" applyFill="1" applyBorder="1" applyAlignment="1">
      <alignment horizontal="center" vertical="center"/>
    </xf>
    <xf numFmtId="3" fontId="12" fillId="5" borderId="62" xfId="0" applyNumberFormat="1" applyFont="1" applyFill="1" applyBorder="1" applyAlignment="1">
      <alignment horizontal="center" vertical="center"/>
    </xf>
    <xf numFmtId="3" fontId="12" fillId="5" borderId="63" xfId="0" applyNumberFormat="1" applyFont="1" applyFill="1" applyBorder="1" applyAlignment="1">
      <alignment horizontal="center" vertical="center"/>
    </xf>
    <xf numFmtId="166" fontId="12" fillId="0" borderId="53" xfId="0" applyNumberFormat="1" applyFont="1" applyFill="1" applyBorder="1" applyAlignment="1">
      <alignment vertical="center"/>
    </xf>
    <xf numFmtId="166" fontId="12" fillId="0" borderId="54" xfId="0" applyNumberFormat="1" applyFont="1" applyFill="1" applyBorder="1" applyAlignment="1">
      <alignment vertical="center"/>
    </xf>
    <xf numFmtId="0" fontId="12" fillId="0" borderId="40" xfId="0" applyFont="1" applyFill="1" applyBorder="1" applyAlignment="1">
      <alignment vertical="center"/>
    </xf>
    <xf numFmtId="166" fontId="12" fillId="0" borderId="40" xfId="0" applyNumberFormat="1" applyFont="1" applyFill="1" applyBorder="1" applyAlignment="1">
      <alignment vertical="center"/>
    </xf>
    <xf numFmtId="166" fontId="12" fillId="0" borderId="0" xfId="0" applyNumberFormat="1" applyFont="1" applyFill="1" applyBorder="1" applyAlignment="1">
      <alignment vertical="center"/>
    </xf>
    <xf numFmtId="0" fontId="6" fillId="0" borderId="42" xfId="0" applyFont="1" applyFill="1" applyBorder="1" applyAlignment="1">
      <alignment horizontal="right" vertical="center"/>
    </xf>
    <xf numFmtId="0" fontId="6" fillId="0" borderId="44" xfId="0" applyFont="1" applyFill="1" applyBorder="1" applyAlignment="1">
      <alignment horizontal="right" vertical="center"/>
    </xf>
    <xf numFmtId="0" fontId="12" fillId="0" borderId="44" xfId="0" applyFont="1" applyFill="1" applyBorder="1" applyAlignment="1">
      <alignment horizontal="right" vertical="center"/>
    </xf>
    <xf numFmtId="0" fontId="9" fillId="3" borderId="31" xfId="0" applyFont="1" applyFill="1" applyBorder="1" applyAlignment="1">
      <alignment horizontal="center" vertical="center"/>
    </xf>
    <xf numFmtId="4" fontId="9" fillId="0" borderId="18" xfId="0" applyNumberFormat="1" applyFont="1" applyFill="1" applyBorder="1" applyAlignment="1">
      <alignment horizontal="center" vertical="center"/>
    </xf>
    <xf numFmtId="3" fontId="12" fillId="5" borderId="64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/>
    <xf numFmtId="0" fontId="20" fillId="3" borderId="11" xfId="0" applyFont="1" applyFill="1" applyBorder="1" applyAlignment="1">
      <alignment horizontal="center"/>
    </xf>
    <xf numFmtId="0" fontId="20" fillId="3" borderId="15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 vertical="center"/>
    </xf>
    <xf numFmtId="166" fontId="24" fillId="3" borderId="3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12" fillId="0" borderId="3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9" fillId="0" borderId="34" xfId="10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19" fillId="0" borderId="34" xfId="9" applyFont="1" applyFill="1" applyBorder="1" applyAlignment="1">
      <alignment horizontal="center" wrapText="1"/>
    </xf>
    <xf numFmtId="0" fontId="6" fillId="0" borderId="34" xfId="0" applyFont="1" applyFill="1" applyBorder="1" applyAlignment="1">
      <alignment horizontal="center"/>
    </xf>
    <xf numFmtId="0" fontId="6" fillId="3" borderId="58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166" fontId="13" fillId="0" borderId="53" xfId="0" applyNumberFormat="1" applyFont="1" applyBorder="1" applyAlignment="1">
      <alignment horizontal="center" vertical="center"/>
    </xf>
    <xf numFmtId="166" fontId="13" fillId="0" borderId="53" xfId="0" applyNumberFormat="1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left" vertical="center"/>
    </xf>
    <xf numFmtId="0" fontId="13" fillId="0" borderId="68" xfId="0" applyFont="1" applyBorder="1" applyAlignment="1">
      <alignment horizontal="left" vertical="center"/>
    </xf>
    <xf numFmtId="165" fontId="13" fillId="0" borderId="68" xfId="0" applyNumberFormat="1" applyFont="1" applyBorder="1" applyAlignment="1">
      <alignment horizontal="center" vertical="center"/>
    </xf>
    <xf numFmtId="167" fontId="13" fillId="0" borderId="69" xfId="0" applyNumberFormat="1" applyFont="1" applyBorder="1" applyAlignment="1">
      <alignment horizontal="center" vertical="center"/>
    </xf>
    <xf numFmtId="166" fontId="13" fillId="3" borderId="17" xfId="0" applyNumberFormat="1" applyFont="1" applyFill="1" applyBorder="1" applyAlignment="1">
      <alignment horizontal="center" vertical="center" wrapText="1"/>
    </xf>
    <xf numFmtId="167" fontId="12" fillId="4" borderId="48" xfId="0" applyNumberFormat="1" applyFont="1" applyFill="1" applyBorder="1" applyAlignment="1" applyProtection="1">
      <alignment horizontal="center" vertical="center"/>
      <protection locked="0"/>
    </xf>
    <xf numFmtId="166" fontId="12" fillId="4" borderId="48" xfId="0" applyNumberFormat="1" applyFont="1" applyFill="1" applyBorder="1" applyAlignment="1" applyProtection="1">
      <alignment horizontal="center" vertical="center"/>
      <protection locked="0"/>
    </xf>
    <xf numFmtId="166" fontId="12" fillId="8" borderId="66" xfId="0" applyNumberFormat="1" applyFont="1" applyFill="1" applyBorder="1" applyAlignment="1" applyProtection="1">
      <alignment horizontal="center" vertical="center"/>
      <protection locked="0"/>
    </xf>
    <xf numFmtId="166" fontId="12" fillId="4" borderId="3" xfId="0" applyNumberFormat="1" applyFont="1" applyFill="1" applyBorder="1" applyAlignment="1" applyProtection="1">
      <alignment horizontal="center" vertical="center"/>
      <protection locked="0"/>
    </xf>
    <xf numFmtId="166" fontId="12" fillId="8" borderId="22" xfId="0" applyNumberFormat="1" applyFont="1" applyFill="1" applyBorder="1" applyAlignment="1" applyProtection="1">
      <alignment horizontal="center" vertical="center"/>
      <protection locked="0"/>
    </xf>
    <xf numFmtId="166" fontId="13" fillId="4" borderId="3" xfId="0" applyNumberFormat="1" applyFont="1" applyFill="1" applyBorder="1" applyAlignment="1" applyProtection="1">
      <alignment horizontal="center" vertical="center"/>
      <protection locked="0"/>
    </xf>
    <xf numFmtId="166" fontId="13" fillId="4" borderId="25" xfId="0" applyNumberFormat="1" applyFont="1" applyFill="1" applyBorder="1" applyAlignment="1" applyProtection="1">
      <alignment horizontal="center" vertical="center"/>
      <protection locked="0"/>
    </xf>
    <xf numFmtId="166" fontId="12" fillId="8" borderId="26" xfId="0" applyNumberFormat="1" applyFont="1" applyFill="1" applyBorder="1" applyAlignment="1" applyProtection="1">
      <alignment horizontal="center" vertical="center"/>
      <protection locked="0"/>
    </xf>
    <xf numFmtId="14" fontId="12" fillId="4" borderId="25" xfId="0" applyNumberFormat="1" applyFont="1" applyFill="1" applyBorder="1" applyAlignment="1" applyProtection="1">
      <alignment horizontal="center" vertical="center"/>
      <protection locked="0"/>
    </xf>
    <xf numFmtId="14" fontId="12" fillId="4" borderId="3" xfId="0" applyNumberFormat="1" applyFont="1" applyFill="1" applyBorder="1" applyAlignment="1" applyProtection="1">
      <alignment horizontal="center" vertical="center"/>
      <protection locked="0"/>
    </xf>
    <xf numFmtId="0" fontId="12" fillId="4" borderId="66" xfId="3" applyFont="1" applyFill="1" applyBorder="1" applyAlignment="1" applyProtection="1">
      <alignment horizontal="center" vertical="center"/>
      <protection locked="0"/>
    </xf>
    <xf numFmtId="0" fontId="12" fillId="4" borderId="48" xfId="3" applyFont="1" applyFill="1" applyBorder="1" applyAlignment="1" applyProtection="1">
      <alignment horizontal="center" vertical="center"/>
      <protection locked="0"/>
    </xf>
    <xf numFmtId="0" fontId="12" fillId="4" borderId="3" xfId="0" applyFont="1" applyFill="1" applyBorder="1" applyAlignment="1" applyProtection="1">
      <alignment horizontal="center" vertical="center"/>
      <protection locked="0"/>
    </xf>
    <xf numFmtId="166" fontId="12" fillId="4" borderId="3" xfId="3" applyNumberFormat="1" applyFont="1" applyFill="1" applyBorder="1" applyAlignment="1" applyProtection="1">
      <alignment horizontal="center" vertical="center"/>
      <protection locked="0"/>
    </xf>
    <xf numFmtId="166" fontId="12" fillId="4" borderId="25" xfId="0" applyNumberFormat="1" applyFont="1" applyFill="1" applyBorder="1" applyAlignment="1" applyProtection="1">
      <alignment horizontal="center" vertical="center"/>
      <protection locked="0"/>
    </xf>
    <xf numFmtId="0" fontId="12" fillId="4" borderId="25" xfId="0" applyFont="1" applyFill="1" applyBorder="1" applyAlignment="1" applyProtection="1">
      <alignment horizontal="center" vertical="center"/>
      <protection locked="0"/>
    </xf>
    <xf numFmtId="0" fontId="12" fillId="4" borderId="25" xfId="0" applyNumberFormat="1" applyFont="1" applyFill="1" applyBorder="1" applyAlignment="1" applyProtection="1">
      <alignment vertical="center"/>
      <protection locked="0"/>
    </xf>
    <xf numFmtId="0" fontId="12" fillId="4" borderId="48" xfId="3" applyNumberFormat="1" applyFont="1" applyFill="1" applyBorder="1" applyAlignment="1" applyProtection="1">
      <alignment vertical="center"/>
      <protection locked="0"/>
    </xf>
    <xf numFmtId="0" fontId="12" fillId="4" borderId="3" xfId="0" applyNumberFormat="1" applyFont="1" applyFill="1" applyBorder="1" applyAlignment="1" applyProtection="1">
      <alignment vertical="center"/>
      <protection locked="0"/>
    </xf>
    <xf numFmtId="0" fontId="12" fillId="4" borderId="3" xfId="3" applyNumberFormat="1" applyFont="1" applyFill="1" applyBorder="1" applyAlignment="1" applyProtection="1">
      <alignment vertical="center"/>
      <protection locked="0"/>
    </xf>
    <xf numFmtId="0" fontId="12" fillId="4" borderId="25" xfId="0" applyFont="1" applyFill="1" applyBorder="1" applyAlignment="1" applyProtection="1">
      <alignment vertical="center"/>
      <protection locked="0"/>
    </xf>
    <xf numFmtId="0" fontId="12" fillId="4" borderId="3" xfId="0" applyFont="1" applyFill="1" applyBorder="1" applyAlignment="1" applyProtection="1">
      <alignment vertical="center"/>
      <protection locked="0"/>
    </xf>
    <xf numFmtId="1" fontId="12" fillId="4" borderId="25" xfId="0" applyNumberFormat="1" applyFont="1" applyFill="1" applyBorder="1" applyAlignment="1" applyProtection="1">
      <alignment horizontal="center" vertical="center"/>
      <protection locked="0"/>
    </xf>
    <xf numFmtId="1" fontId="12" fillId="4" borderId="48" xfId="3" applyNumberFormat="1" applyFont="1" applyFill="1" applyBorder="1" applyAlignment="1" applyProtection="1">
      <alignment horizontal="center" vertical="center"/>
      <protection locked="0"/>
    </xf>
    <xf numFmtId="1" fontId="12" fillId="4" borderId="3" xfId="0" applyNumberFormat="1" applyFont="1" applyFill="1" applyBorder="1" applyAlignment="1" applyProtection="1">
      <alignment horizontal="center" vertical="center"/>
      <protection locked="0"/>
    </xf>
    <xf numFmtId="1" fontId="12" fillId="4" borderId="3" xfId="3" applyNumberFormat="1" applyFont="1" applyFill="1" applyBorder="1" applyAlignment="1" applyProtection="1">
      <alignment horizontal="center" vertical="center"/>
      <protection locked="0"/>
    </xf>
    <xf numFmtId="165" fontId="5" fillId="3" borderId="29" xfId="0" applyNumberFormat="1" applyFont="1" applyFill="1" applyBorder="1" applyAlignment="1">
      <alignment horizontal="right" vertical="center"/>
    </xf>
    <xf numFmtId="0" fontId="5" fillId="3" borderId="31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right" vertical="center"/>
    </xf>
    <xf numFmtId="0" fontId="12" fillId="4" borderId="47" xfId="0" applyFont="1" applyFill="1" applyBorder="1" applyAlignment="1" applyProtection="1">
      <alignment horizontal="center" vertical="center"/>
      <protection locked="0"/>
    </xf>
    <xf numFmtId="0" fontId="12" fillId="4" borderId="48" xfId="0" applyFont="1" applyFill="1" applyBorder="1" applyAlignment="1" applyProtection="1">
      <alignment vertical="center"/>
      <protection locked="0"/>
    </xf>
    <xf numFmtId="14" fontId="12" fillId="4" borderId="48" xfId="0" applyNumberFormat="1" applyFont="1" applyFill="1" applyBorder="1" applyAlignment="1" applyProtection="1">
      <alignment vertical="center"/>
      <protection locked="0"/>
    </xf>
    <xf numFmtId="14" fontId="12" fillId="4" borderId="48" xfId="0" applyNumberFormat="1" applyFont="1" applyFill="1" applyBorder="1" applyAlignment="1" applyProtection="1">
      <alignment horizontal="center" vertical="center"/>
      <protection locked="0"/>
    </xf>
    <xf numFmtId="0" fontId="12" fillId="4" borderId="48" xfId="0" applyNumberFormat="1" applyFont="1" applyFill="1" applyBorder="1" applyAlignment="1" applyProtection="1">
      <alignment vertical="center"/>
      <protection locked="0"/>
    </xf>
    <xf numFmtId="1" fontId="12" fillId="4" borderId="48" xfId="0" applyNumberFormat="1" applyFont="1" applyFill="1" applyBorder="1" applyAlignment="1" applyProtection="1">
      <alignment horizontal="center" vertical="center"/>
      <protection locked="0"/>
    </xf>
    <xf numFmtId="0" fontId="12" fillId="4" borderId="21" xfId="0" applyFont="1" applyFill="1" applyBorder="1" applyAlignment="1" applyProtection="1">
      <alignment horizontal="center" vertical="center"/>
      <protection locked="0"/>
    </xf>
    <xf numFmtId="14" fontId="12" fillId="4" borderId="3" xfId="0" applyNumberFormat="1" applyFont="1" applyFill="1" applyBorder="1" applyAlignment="1" applyProtection="1">
      <alignment vertical="center"/>
      <protection locked="0"/>
    </xf>
    <xf numFmtId="0" fontId="11" fillId="4" borderId="22" xfId="3" applyFont="1" applyFill="1" applyBorder="1" applyAlignment="1" applyProtection="1">
      <alignment horizontal="center" vertical="center"/>
      <protection locked="0"/>
    </xf>
    <xf numFmtId="167" fontId="12" fillId="4" borderId="3" xfId="0" quotePrefix="1" applyNumberFormat="1" applyFont="1" applyFill="1" applyBorder="1" applyAlignment="1" applyProtection="1">
      <alignment horizontal="center" vertical="center"/>
      <protection locked="0"/>
    </xf>
    <xf numFmtId="0" fontId="12" fillId="4" borderId="3" xfId="3" applyFont="1" applyFill="1" applyBorder="1" applyAlignment="1" applyProtection="1">
      <alignment horizontal="center" vertical="center"/>
      <protection locked="0"/>
    </xf>
    <xf numFmtId="0" fontId="9" fillId="0" borderId="49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6" fillId="3" borderId="6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3" borderId="0" xfId="0" applyFont="1" applyFill="1" applyAlignment="1">
      <alignment horizontal="left"/>
    </xf>
    <xf numFmtId="0" fontId="0" fillId="3" borderId="0" xfId="0" applyFill="1" applyAlignment="1"/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164" fontId="6" fillId="0" borderId="49" xfId="0" applyNumberFormat="1" applyFont="1" applyBorder="1" applyAlignment="1">
      <alignment horizontal="center"/>
    </xf>
    <xf numFmtId="164" fontId="6" fillId="0" borderId="51" xfId="0" applyNumberFormat="1" applyFont="1" applyBorder="1" applyAlignment="1">
      <alignment horizontal="center"/>
    </xf>
    <xf numFmtId="0" fontId="20" fillId="3" borderId="34" xfId="0" applyFont="1" applyFill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3" borderId="58" xfId="0" applyFont="1" applyFill="1" applyBorder="1" applyAlignment="1">
      <alignment horizontal="left"/>
    </xf>
    <xf numFmtId="0" fontId="20" fillId="3" borderId="16" xfId="0" applyFont="1" applyFill="1" applyBorder="1" applyAlignment="1">
      <alignment horizontal="left"/>
    </xf>
    <xf numFmtId="0" fontId="9" fillId="3" borderId="49" xfId="0" applyFont="1" applyFill="1" applyBorder="1" applyAlignment="1">
      <alignment horizontal="center"/>
    </xf>
    <xf numFmtId="0" fontId="9" fillId="3" borderId="50" xfId="0" applyFont="1" applyFill="1" applyBorder="1" applyAlignment="1">
      <alignment horizontal="center"/>
    </xf>
    <xf numFmtId="0" fontId="9" fillId="3" borderId="51" xfId="0" applyFont="1" applyFill="1" applyBorder="1" applyAlignment="1">
      <alignment horizontal="center"/>
    </xf>
    <xf numFmtId="0" fontId="20" fillId="3" borderId="57" xfId="0" applyFont="1" applyFill="1" applyBorder="1" applyAlignment="1">
      <alignment horizontal="left"/>
    </xf>
    <xf numFmtId="0" fontId="20" fillId="3" borderId="8" xfId="0" applyFont="1" applyFill="1" applyBorder="1" applyAlignment="1">
      <alignment horizontal="left"/>
    </xf>
    <xf numFmtId="166" fontId="10" fillId="3" borderId="29" xfId="0" applyNumberFormat="1" applyFont="1" applyFill="1" applyBorder="1" applyAlignment="1">
      <alignment horizontal="center" vertical="center" wrapText="1"/>
    </xf>
    <xf numFmtId="166" fontId="10" fillId="3" borderId="30" xfId="0" applyNumberFormat="1" applyFont="1" applyFill="1" applyBorder="1" applyAlignment="1">
      <alignment horizontal="center" vertical="center" wrapText="1"/>
    </xf>
    <xf numFmtId="166" fontId="10" fillId="3" borderId="31" xfId="0" applyNumberFormat="1" applyFont="1" applyFill="1" applyBorder="1" applyAlignment="1">
      <alignment horizontal="center" vertical="center" wrapText="1"/>
    </xf>
    <xf numFmtId="166" fontId="22" fillId="0" borderId="53" xfId="0" applyNumberFormat="1" applyFont="1" applyFill="1" applyBorder="1" applyAlignment="1" applyProtection="1">
      <alignment horizontal="center"/>
    </xf>
    <xf numFmtId="166" fontId="22" fillId="0" borderId="54" xfId="0" applyNumberFormat="1" applyFont="1" applyFill="1" applyBorder="1" applyAlignment="1" applyProtection="1">
      <alignment horizontal="center"/>
    </xf>
    <xf numFmtId="166" fontId="22" fillId="0" borderId="42" xfId="0" applyNumberFormat="1" applyFont="1" applyFill="1" applyBorder="1" applyAlignment="1" applyProtection="1">
      <alignment horizontal="center"/>
    </xf>
    <xf numFmtId="0" fontId="0" fillId="0" borderId="0" xfId="0" applyAlignment="1">
      <alignment vertical="center"/>
    </xf>
    <xf numFmtId="0" fontId="0" fillId="0" borderId="39" xfId="0" applyBorder="1" applyAlignment="1">
      <alignment vertical="center"/>
    </xf>
    <xf numFmtId="166" fontId="21" fillId="0" borderId="53" xfId="0" applyNumberFormat="1" applyFont="1" applyFill="1" applyBorder="1" applyAlignment="1" applyProtection="1">
      <alignment horizontal="center"/>
    </xf>
    <xf numFmtId="166" fontId="21" fillId="0" borderId="54" xfId="0" applyNumberFormat="1" applyFont="1" applyFill="1" applyBorder="1" applyAlignment="1" applyProtection="1">
      <alignment horizontal="center"/>
    </xf>
    <xf numFmtId="166" fontId="21" fillId="0" borderId="42" xfId="0" applyNumberFormat="1" applyFont="1" applyFill="1" applyBorder="1" applyAlignment="1" applyProtection="1">
      <alignment horizontal="center"/>
    </xf>
    <xf numFmtId="166" fontId="22" fillId="0" borderId="40" xfId="0" applyNumberFormat="1" applyFont="1" applyFill="1" applyBorder="1" applyAlignment="1" applyProtection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</xf>
    <xf numFmtId="166" fontId="22" fillId="0" borderId="44" xfId="0" applyNumberFormat="1" applyFont="1" applyFill="1" applyBorder="1" applyAlignment="1" applyProtection="1">
      <alignment horizontal="center" vertical="center"/>
    </xf>
    <xf numFmtId="166" fontId="25" fillId="0" borderId="40" xfId="0" applyNumberFormat="1" applyFont="1" applyFill="1" applyBorder="1" applyAlignment="1" applyProtection="1">
      <alignment horizontal="center" vertical="center"/>
    </xf>
    <xf numFmtId="166" fontId="25" fillId="0" borderId="0" xfId="0" applyNumberFormat="1" applyFont="1" applyFill="1" applyBorder="1" applyAlignment="1" applyProtection="1">
      <alignment horizontal="center" vertical="center"/>
    </xf>
    <xf numFmtId="166" fontId="25" fillId="0" borderId="44" xfId="0" applyNumberFormat="1" applyFont="1" applyFill="1" applyBorder="1" applyAlignment="1" applyProtection="1">
      <alignment horizontal="center" vertical="center"/>
    </xf>
    <xf numFmtId="166" fontId="23" fillId="0" borderId="52" xfId="0" applyNumberFormat="1" applyFont="1" applyFill="1" applyBorder="1" applyAlignment="1" applyProtection="1">
      <alignment horizontal="center" vertical="center"/>
    </xf>
    <xf numFmtId="166" fontId="23" fillId="0" borderId="39" xfId="0" applyNumberFormat="1" applyFont="1" applyFill="1" applyBorder="1" applyAlignment="1" applyProtection="1">
      <alignment horizontal="center" vertical="center"/>
    </xf>
    <xf numFmtId="166" fontId="23" fillId="0" borderId="27" xfId="0" applyNumberFormat="1" applyFont="1" applyFill="1" applyBorder="1" applyAlignment="1" applyProtection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4" borderId="29" xfId="0" applyFont="1" applyFill="1" applyBorder="1" applyAlignment="1" applyProtection="1">
      <alignment horizontal="center" vertical="center"/>
      <protection locked="0"/>
    </xf>
    <xf numFmtId="0" fontId="5" fillId="4" borderId="30" xfId="0" applyFont="1" applyFill="1" applyBorder="1" applyAlignment="1" applyProtection="1">
      <alignment horizontal="center" vertical="center"/>
      <protection locked="0"/>
    </xf>
    <xf numFmtId="0" fontId="5" fillId="4" borderId="3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166" fontId="21" fillId="0" borderId="40" xfId="0" applyNumberFormat="1" applyFont="1" applyFill="1" applyBorder="1" applyAlignment="1" applyProtection="1">
      <alignment horizontal="center" vertical="center"/>
    </xf>
    <xf numFmtId="166" fontId="21" fillId="0" borderId="0" xfId="0" applyNumberFormat="1" applyFont="1" applyFill="1" applyBorder="1" applyAlignment="1" applyProtection="1">
      <alignment horizontal="center" vertical="center"/>
    </xf>
    <xf numFmtId="166" fontId="21" fillId="0" borderId="44" xfId="0" applyNumberFormat="1" applyFont="1" applyFill="1" applyBorder="1" applyAlignment="1" applyProtection="1">
      <alignment horizontal="center" vertical="center"/>
    </xf>
    <xf numFmtId="166" fontId="21" fillId="0" borderId="52" xfId="0" applyNumberFormat="1" applyFont="1" applyFill="1" applyBorder="1" applyAlignment="1" applyProtection="1">
      <alignment horizontal="center" vertical="center"/>
    </xf>
    <xf numFmtId="166" fontId="21" fillId="0" borderId="39" xfId="0" applyNumberFormat="1" applyFont="1" applyFill="1" applyBorder="1" applyAlignment="1" applyProtection="1">
      <alignment horizontal="center" vertical="center"/>
    </xf>
    <xf numFmtId="166" fontId="21" fillId="0" borderId="27" xfId="0" applyNumberFormat="1" applyFont="1" applyFill="1" applyBorder="1" applyAlignment="1" applyProtection="1">
      <alignment horizontal="center" vertical="center"/>
    </xf>
    <xf numFmtId="166" fontId="13" fillId="7" borderId="65" xfId="0" applyNumberFormat="1" applyFont="1" applyFill="1" applyBorder="1" applyAlignment="1">
      <alignment horizontal="center" vertical="center" wrapText="1"/>
    </xf>
    <xf numFmtId="166" fontId="13" fillId="7" borderId="28" xfId="0" applyNumberFormat="1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/>
    </xf>
    <xf numFmtId="166" fontId="13" fillId="3" borderId="52" xfId="0" applyNumberFormat="1" applyFont="1" applyFill="1" applyBorder="1" applyAlignment="1">
      <alignment horizontal="center" vertical="center" wrapText="1"/>
    </xf>
    <xf numFmtId="166" fontId="13" fillId="3" borderId="39" xfId="0" applyNumberFormat="1" applyFont="1" applyFill="1" applyBorder="1" applyAlignment="1">
      <alignment horizontal="center" vertical="center" wrapText="1"/>
    </xf>
    <xf numFmtId="166" fontId="13" fillId="3" borderId="27" xfId="0" applyNumberFormat="1" applyFont="1" applyFill="1" applyBorder="1" applyAlignment="1">
      <alignment horizontal="center" vertical="center" wrapText="1"/>
    </xf>
    <xf numFmtId="166" fontId="13" fillId="3" borderId="29" xfId="0" applyNumberFormat="1" applyFont="1" applyFill="1" applyBorder="1" applyAlignment="1">
      <alignment horizontal="center" vertical="center" wrapText="1"/>
    </xf>
    <xf numFmtId="166" fontId="13" fillId="3" borderId="30" xfId="0" applyNumberFormat="1" applyFont="1" applyFill="1" applyBorder="1" applyAlignment="1">
      <alignment horizontal="center" vertical="center" wrapText="1"/>
    </xf>
    <xf numFmtId="166" fontId="13" fillId="3" borderId="31" xfId="0" applyNumberFormat="1" applyFont="1" applyFill="1" applyBorder="1" applyAlignment="1">
      <alignment horizontal="center" vertical="center" wrapText="1"/>
    </xf>
  </cellXfs>
  <cellStyles count="11">
    <cellStyle name="Comma 2" xfId="1"/>
    <cellStyle name="Comma 2 2" xfId="2"/>
    <cellStyle name="Hyperlink" xfId="3" builtinId="8"/>
    <cellStyle name="Hyperlink 2" xfId="4"/>
    <cellStyle name="Hyperlink 2 2" xfId="5"/>
    <cellStyle name="Normal" xfId="0" builtinId="0"/>
    <cellStyle name="Normal 2" xfId="6"/>
    <cellStyle name="Normal 3" xfId="7"/>
    <cellStyle name="Normal 4" xfId="8"/>
    <cellStyle name="Normal_Sheet3" xfId="9"/>
    <cellStyle name="Normal_Sheet3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New%20Regos\Barbarians%20Team%20Registration%20Matrix%202010-201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ubs"/>
      <sheetName val="Grading Score Table"/>
      <sheetName val="Example Form"/>
      <sheetName val="Team A"/>
      <sheetName val="Team B"/>
      <sheetName val="Team C"/>
      <sheetName val="Team D"/>
      <sheetName val="Team E"/>
      <sheetName val="Team F"/>
      <sheetName val="Team G"/>
      <sheetName val="Team H"/>
      <sheetName val="Team I"/>
      <sheetName val="Team J"/>
      <sheetName val="SUMMARY"/>
    </sheetNames>
    <sheetDataSet>
      <sheetData sheetId="0" refreshError="1"/>
      <sheetData sheetId="1">
        <row r="5">
          <cell r="A5" t="str">
            <v>CS1</v>
          </cell>
          <cell r="B5">
            <v>30</v>
          </cell>
        </row>
        <row r="6">
          <cell r="A6" t="str">
            <v>CS2</v>
          </cell>
          <cell r="B6">
            <v>65</v>
          </cell>
        </row>
        <row r="7">
          <cell r="A7" t="str">
            <v>CS3</v>
          </cell>
          <cell r="B7">
            <v>110</v>
          </cell>
        </row>
        <row r="8">
          <cell r="A8" t="str">
            <v>CS4</v>
          </cell>
          <cell r="B8">
            <v>150</v>
          </cell>
        </row>
        <row r="9">
          <cell r="A9" t="str">
            <v>CS5</v>
          </cell>
          <cell r="B9">
            <v>180</v>
          </cell>
        </row>
        <row r="10">
          <cell r="A10" t="str">
            <v>CS6</v>
          </cell>
          <cell r="B10">
            <v>225</v>
          </cell>
        </row>
        <row r="11">
          <cell r="A11" t="str">
            <v>ML1</v>
          </cell>
          <cell r="B11">
            <v>1</v>
          </cell>
        </row>
        <row r="12">
          <cell r="A12" t="str">
            <v>ML2</v>
          </cell>
          <cell r="B12">
            <v>5</v>
          </cell>
        </row>
        <row r="13">
          <cell r="A13" t="str">
            <v>ML3</v>
          </cell>
          <cell r="B13">
            <v>10</v>
          </cell>
        </row>
        <row r="14">
          <cell r="A14" t="str">
            <v>STG1</v>
          </cell>
          <cell r="B14">
            <v>20</v>
          </cell>
        </row>
        <row r="15">
          <cell r="A15" t="str">
            <v>STG2</v>
          </cell>
          <cell r="B15">
            <v>50</v>
          </cell>
        </row>
        <row r="16">
          <cell r="A16" t="str">
            <v>STG3</v>
          </cell>
          <cell r="B16">
            <v>90</v>
          </cell>
        </row>
        <row r="17">
          <cell r="A17" t="str">
            <v>STG4</v>
          </cell>
          <cell r="B17">
            <v>130</v>
          </cell>
        </row>
        <row r="18">
          <cell r="A18" t="str">
            <v>STG5</v>
          </cell>
          <cell r="B18">
            <v>160</v>
          </cell>
        </row>
        <row r="19">
          <cell r="A19" t="str">
            <v>STG6</v>
          </cell>
          <cell r="B19">
            <v>200</v>
          </cell>
        </row>
        <row r="20">
          <cell r="A20" t="str">
            <v>STG7</v>
          </cell>
          <cell r="B20">
            <v>250</v>
          </cell>
        </row>
        <row r="21">
          <cell r="A21" t="str">
            <v>STG8</v>
          </cell>
          <cell r="B21">
            <v>300</v>
          </cell>
        </row>
        <row r="22">
          <cell r="A22" t="str">
            <v>U14 Reps</v>
          </cell>
          <cell r="B22">
            <v>110</v>
          </cell>
        </row>
        <row r="23">
          <cell r="A23" t="str">
            <v>U14-1's</v>
          </cell>
          <cell r="B23">
            <v>110</v>
          </cell>
        </row>
        <row r="24">
          <cell r="A24" t="str">
            <v>U14-2's</v>
          </cell>
          <cell r="B24">
            <v>140</v>
          </cell>
        </row>
        <row r="25">
          <cell r="A25" t="str">
            <v>U14-3's</v>
          </cell>
          <cell r="B25">
            <v>140</v>
          </cell>
        </row>
        <row r="26">
          <cell r="A26" t="str">
            <v>U17 Reps</v>
          </cell>
          <cell r="B26">
            <v>60</v>
          </cell>
        </row>
        <row r="27">
          <cell r="A27" t="str">
            <v>U17-1's</v>
          </cell>
          <cell r="B27">
            <v>60</v>
          </cell>
        </row>
        <row r="28">
          <cell r="A28" t="str">
            <v>U17-2's</v>
          </cell>
          <cell r="B28">
            <v>80</v>
          </cell>
        </row>
        <row r="29">
          <cell r="A29" t="str">
            <v>U17-3's</v>
          </cell>
          <cell r="B29">
            <v>80</v>
          </cell>
        </row>
        <row r="30">
          <cell r="A30" t="str">
            <v>U18</v>
          </cell>
          <cell r="B30">
            <v>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40"/>
  <sheetViews>
    <sheetView topLeftCell="A3" workbookViewId="0">
      <selection activeCell="B22" sqref="B22"/>
    </sheetView>
  </sheetViews>
  <sheetFormatPr defaultColWidth="8.85546875" defaultRowHeight="12.75" x14ac:dyDescent="0.2"/>
  <cols>
    <col min="1" max="1" width="5.85546875" customWidth="1"/>
    <col min="2" max="2" width="44.42578125" bestFit="1" customWidth="1"/>
    <col min="3" max="4" width="9.28515625" bestFit="1" customWidth="1"/>
    <col min="5" max="5" width="8.85546875" customWidth="1"/>
    <col min="6" max="6" width="9.28515625" bestFit="1" customWidth="1"/>
    <col min="7" max="7" width="13.140625" bestFit="1" customWidth="1"/>
    <col min="8" max="8" width="12.85546875" bestFit="1" customWidth="1"/>
    <col min="9" max="10" width="12.7109375" bestFit="1" customWidth="1"/>
    <col min="11" max="11" width="10.140625" bestFit="1" customWidth="1"/>
  </cols>
  <sheetData>
    <row r="1" spans="1:11" ht="30" x14ac:dyDescent="0.4">
      <c r="A1" s="1" t="s">
        <v>2</v>
      </c>
      <c r="B1" s="2"/>
      <c r="C1" s="3"/>
      <c r="D1" s="3"/>
      <c r="E1" s="3"/>
      <c r="F1" s="3"/>
      <c r="G1" s="3"/>
      <c r="H1" s="3"/>
      <c r="I1" s="3"/>
      <c r="J1" s="4"/>
    </row>
    <row r="2" spans="1:11" ht="16.5" customHeight="1" x14ac:dyDescent="0.3">
      <c r="A2" s="2"/>
      <c r="B2" s="5"/>
      <c r="C2" s="3"/>
      <c r="D2" s="3"/>
      <c r="E2" s="3"/>
      <c r="F2" s="3"/>
      <c r="G2" s="3"/>
      <c r="H2" s="3"/>
      <c r="I2" s="3"/>
      <c r="J2" s="4"/>
    </row>
    <row r="3" spans="1:11" ht="20.25" x14ac:dyDescent="0.3">
      <c r="A3" s="6" t="s">
        <v>3</v>
      </c>
      <c r="B3" s="7" t="s">
        <v>4</v>
      </c>
      <c r="C3" s="3"/>
      <c r="E3" s="3"/>
      <c r="F3" s="8"/>
      <c r="G3" s="9"/>
      <c r="I3" s="4"/>
      <c r="J3" s="4"/>
      <c r="K3" s="10"/>
    </row>
    <row r="4" spans="1:11" ht="15" x14ac:dyDescent="0.2">
      <c r="A4" s="11">
        <v>1</v>
      </c>
      <c r="B4" s="12" t="s">
        <v>5</v>
      </c>
      <c r="C4" s="13"/>
      <c r="D4" s="13"/>
      <c r="E4" s="13"/>
      <c r="F4" s="13"/>
      <c r="G4" s="13"/>
      <c r="H4" s="13"/>
      <c r="I4" s="13"/>
    </row>
    <row r="5" spans="1:11" ht="15" x14ac:dyDescent="0.2">
      <c r="A5" s="14">
        <v>2</v>
      </c>
      <c r="B5" s="15" t="s">
        <v>6</v>
      </c>
      <c r="C5" s="13"/>
      <c r="D5" s="13"/>
      <c r="E5" s="13"/>
      <c r="F5" s="13"/>
      <c r="G5" s="13"/>
      <c r="H5" s="13"/>
      <c r="I5" s="13"/>
    </row>
    <row r="6" spans="1:11" ht="15" x14ac:dyDescent="0.2">
      <c r="A6" s="16">
        <f>A5+1</f>
        <v>3</v>
      </c>
      <c r="B6" s="17" t="s">
        <v>104</v>
      </c>
      <c r="C6" s="13"/>
      <c r="D6" s="13"/>
      <c r="E6" s="13"/>
      <c r="F6" s="13"/>
      <c r="G6" s="13"/>
      <c r="H6" s="13"/>
      <c r="I6" s="13"/>
    </row>
    <row r="7" spans="1:11" ht="15" x14ac:dyDescent="0.2">
      <c r="A7" s="16">
        <f t="shared" ref="A7:A31" si="0">A6+1</f>
        <v>4</v>
      </c>
      <c r="B7" s="17" t="s">
        <v>7</v>
      </c>
      <c r="C7" s="13"/>
      <c r="D7" s="13"/>
      <c r="E7" s="13"/>
      <c r="F7" s="13"/>
      <c r="G7" s="13"/>
      <c r="H7" s="13"/>
      <c r="I7" s="13"/>
    </row>
    <row r="8" spans="1:11" ht="15" x14ac:dyDescent="0.2">
      <c r="A8" s="16">
        <f t="shared" si="0"/>
        <v>5</v>
      </c>
      <c r="B8" s="17" t="s">
        <v>8</v>
      </c>
      <c r="C8" s="13"/>
      <c r="D8" s="13"/>
      <c r="E8" s="13"/>
      <c r="F8" s="13"/>
      <c r="G8" s="13"/>
      <c r="H8" s="13"/>
      <c r="I8" s="13"/>
    </row>
    <row r="9" spans="1:11" ht="15" x14ac:dyDescent="0.2">
      <c r="A9" s="16">
        <f t="shared" si="0"/>
        <v>6</v>
      </c>
      <c r="B9" s="17" t="s">
        <v>9</v>
      </c>
      <c r="C9" s="13"/>
      <c r="D9" s="13"/>
      <c r="E9" s="13"/>
      <c r="F9" s="13"/>
      <c r="G9" s="13"/>
      <c r="H9" s="13"/>
      <c r="I9" s="13"/>
    </row>
    <row r="10" spans="1:11" ht="15" x14ac:dyDescent="0.2">
      <c r="A10" s="16">
        <f t="shared" si="0"/>
        <v>7</v>
      </c>
      <c r="B10" s="17" t="s">
        <v>10</v>
      </c>
      <c r="C10" s="13"/>
      <c r="D10" s="13"/>
      <c r="E10" s="13"/>
      <c r="F10" s="13"/>
      <c r="G10" s="13"/>
      <c r="H10" s="13"/>
      <c r="I10" s="13"/>
    </row>
    <row r="11" spans="1:11" ht="15" x14ac:dyDescent="0.2">
      <c r="A11" s="16">
        <f t="shared" si="0"/>
        <v>8</v>
      </c>
      <c r="B11" s="17" t="s">
        <v>0</v>
      </c>
      <c r="C11" s="13"/>
      <c r="D11" s="13"/>
      <c r="E11" s="13"/>
      <c r="F11" s="13"/>
      <c r="G11" s="13"/>
      <c r="H11" s="13"/>
      <c r="I11" s="13"/>
    </row>
    <row r="12" spans="1:11" ht="15" x14ac:dyDescent="0.2">
      <c r="A12" s="16">
        <f t="shared" si="0"/>
        <v>9</v>
      </c>
      <c r="B12" s="17" t="s">
        <v>11</v>
      </c>
      <c r="C12" s="13"/>
      <c r="D12" s="13"/>
      <c r="E12" s="13"/>
      <c r="F12" s="13"/>
      <c r="G12" s="13"/>
      <c r="H12" s="13"/>
      <c r="I12" s="13"/>
    </row>
    <row r="13" spans="1:11" ht="15" x14ac:dyDescent="0.2">
      <c r="A13" s="16">
        <f t="shared" si="0"/>
        <v>10</v>
      </c>
      <c r="B13" s="18" t="s">
        <v>12</v>
      </c>
      <c r="C13" s="13"/>
      <c r="D13" s="13"/>
      <c r="E13" s="13"/>
      <c r="F13" s="13"/>
      <c r="G13" s="13"/>
      <c r="H13" s="13"/>
      <c r="I13" s="13"/>
    </row>
    <row r="14" spans="1:11" ht="15" x14ac:dyDescent="0.2">
      <c r="A14" s="16">
        <f t="shared" si="0"/>
        <v>11</v>
      </c>
      <c r="B14" s="17" t="s">
        <v>13</v>
      </c>
      <c r="C14" s="13"/>
      <c r="D14" s="13"/>
      <c r="E14" s="13"/>
      <c r="F14" s="13"/>
      <c r="G14" s="13"/>
      <c r="H14" s="13"/>
      <c r="I14" s="13"/>
    </row>
    <row r="15" spans="1:11" ht="15" x14ac:dyDescent="0.2">
      <c r="A15" s="16">
        <f t="shared" si="0"/>
        <v>12</v>
      </c>
      <c r="B15" s="17" t="s">
        <v>14</v>
      </c>
      <c r="C15" s="13"/>
      <c r="D15" s="13"/>
      <c r="E15" s="13"/>
      <c r="F15" s="13"/>
      <c r="G15" s="13"/>
      <c r="H15" s="13"/>
      <c r="I15" s="13"/>
    </row>
    <row r="16" spans="1:11" ht="15" x14ac:dyDescent="0.2">
      <c r="A16" s="16">
        <f t="shared" si="0"/>
        <v>13</v>
      </c>
      <c r="B16" s="17" t="s">
        <v>105</v>
      </c>
      <c r="C16" s="13"/>
      <c r="D16" s="13"/>
      <c r="E16" s="13"/>
      <c r="F16" s="13"/>
      <c r="G16" s="13"/>
      <c r="H16" s="13"/>
      <c r="I16" s="13"/>
    </row>
    <row r="17" spans="1:9" ht="15" x14ac:dyDescent="0.2">
      <c r="A17" s="16">
        <f t="shared" si="0"/>
        <v>14</v>
      </c>
      <c r="B17" s="17" t="s">
        <v>151</v>
      </c>
      <c r="C17" s="13"/>
      <c r="D17" s="13"/>
      <c r="E17" s="13"/>
      <c r="F17" s="13"/>
      <c r="G17" s="13"/>
      <c r="H17" s="13"/>
      <c r="I17" s="13"/>
    </row>
    <row r="18" spans="1:9" ht="15" x14ac:dyDescent="0.2">
      <c r="A18" s="16">
        <f t="shared" si="0"/>
        <v>15</v>
      </c>
      <c r="B18" s="17" t="s">
        <v>15</v>
      </c>
      <c r="C18" s="13"/>
      <c r="D18" s="13"/>
      <c r="E18" s="13"/>
      <c r="F18" s="13"/>
      <c r="G18" s="13"/>
      <c r="H18" s="13"/>
      <c r="I18" s="13"/>
    </row>
    <row r="19" spans="1:9" ht="15" x14ac:dyDescent="0.2">
      <c r="A19" s="16">
        <f t="shared" si="0"/>
        <v>16</v>
      </c>
      <c r="B19" s="18" t="s">
        <v>16</v>
      </c>
      <c r="C19" s="13"/>
      <c r="D19" s="13"/>
      <c r="E19" s="13"/>
      <c r="F19" s="13"/>
      <c r="G19" s="13"/>
      <c r="H19" s="13"/>
      <c r="I19" s="13"/>
    </row>
    <row r="20" spans="1:9" ht="15" x14ac:dyDescent="0.2">
      <c r="A20" s="16">
        <f t="shared" si="0"/>
        <v>17</v>
      </c>
      <c r="B20" s="18" t="s">
        <v>145</v>
      </c>
      <c r="C20" s="13"/>
      <c r="D20" s="13"/>
      <c r="E20" s="13"/>
      <c r="F20" s="13"/>
      <c r="G20" s="13"/>
      <c r="H20" s="13"/>
      <c r="I20" s="13"/>
    </row>
    <row r="21" spans="1:9" ht="15" x14ac:dyDescent="0.2">
      <c r="A21" s="16">
        <f t="shared" si="0"/>
        <v>18</v>
      </c>
      <c r="B21" s="17" t="s">
        <v>146</v>
      </c>
      <c r="C21" s="13"/>
      <c r="D21" s="13"/>
      <c r="E21" s="13"/>
      <c r="F21" s="13"/>
      <c r="G21" s="13"/>
      <c r="H21" s="13"/>
      <c r="I21" s="13"/>
    </row>
    <row r="22" spans="1:9" ht="15" x14ac:dyDescent="0.2">
      <c r="A22" s="16">
        <f t="shared" si="0"/>
        <v>19</v>
      </c>
      <c r="B22" s="18" t="s">
        <v>17</v>
      </c>
      <c r="C22" s="13"/>
      <c r="D22" s="13"/>
      <c r="E22" s="13"/>
      <c r="F22" s="13"/>
      <c r="G22" s="13"/>
      <c r="H22" s="13"/>
      <c r="I22" s="13"/>
    </row>
    <row r="23" spans="1:9" ht="15" x14ac:dyDescent="0.2">
      <c r="A23" s="16">
        <f t="shared" si="0"/>
        <v>20</v>
      </c>
      <c r="B23" s="17" t="s">
        <v>18</v>
      </c>
      <c r="C23" s="13"/>
      <c r="D23" s="13"/>
      <c r="E23" s="13"/>
      <c r="F23" s="13"/>
      <c r="G23" s="13"/>
      <c r="H23" s="13"/>
      <c r="I23" s="13"/>
    </row>
    <row r="24" spans="1:9" ht="15" x14ac:dyDescent="0.2">
      <c r="A24" s="16">
        <f t="shared" si="0"/>
        <v>21</v>
      </c>
      <c r="B24" s="17" t="s">
        <v>19</v>
      </c>
      <c r="C24" s="13"/>
      <c r="D24" s="13"/>
      <c r="E24" s="13"/>
      <c r="F24" s="13"/>
      <c r="G24" s="13"/>
      <c r="H24" s="13"/>
      <c r="I24" s="13"/>
    </row>
    <row r="25" spans="1:9" ht="15" x14ac:dyDescent="0.2">
      <c r="A25" s="16">
        <f t="shared" si="0"/>
        <v>22</v>
      </c>
      <c r="B25" s="17" t="s">
        <v>20</v>
      </c>
      <c r="C25" s="13"/>
      <c r="D25" s="13"/>
      <c r="E25" s="13"/>
      <c r="F25" s="13"/>
      <c r="G25" s="13"/>
      <c r="H25" s="13"/>
      <c r="I25" s="13"/>
    </row>
    <row r="26" spans="1:9" ht="15" x14ac:dyDescent="0.2">
      <c r="A26" s="16">
        <f t="shared" si="0"/>
        <v>23</v>
      </c>
      <c r="B26" s="17" t="s">
        <v>21</v>
      </c>
      <c r="C26" s="13"/>
      <c r="D26" s="13"/>
      <c r="E26" s="13"/>
      <c r="F26" s="13"/>
      <c r="G26" s="13"/>
      <c r="H26" s="13"/>
      <c r="I26" s="13"/>
    </row>
    <row r="27" spans="1:9" ht="15" x14ac:dyDescent="0.2">
      <c r="A27" s="16">
        <f t="shared" si="0"/>
        <v>24</v>
      </c>
      <c r="B27" s="18" t="s">
        <v>22</v>
      </c>
      <c r="C27" s="13"/>
      <c r="D27" s="13"/>
      <c r="E27" s="13"/>
      <c r="F27" s="13"/>
      <c r="G27" s="13"/>
      <c r="H27" s="13"/>
      <c r="I27" s="13"/>
    </row>
    <row r="28" spans="1:9" ht="15" x14ac:dyDescent="0.2">
      <c r="A28" s="16">
        <f t="shared" si="0"/>
        <v>25</v>
      </c>
      <c r="B28" s="18" t="s">
        <v>23</v>
      </c>
      <c r="C28" s="13"/>
      <c r="E28" s="13"/>
      <c r="F28" s="13"/>
      <c r="G28" s="13"/>
      <c r="H28" s="13"/>
      <c r="I28" s="13"/>
    </row>
    <row r="29" spans="1:9" ht="15" x14ac:dyDescent="0.2">
      <c r="A29" s="16">
        <f t="shared" si="0"/>
        <v>26</v>
      </c>
      <c r="B29" s="17" t="s">
        <v>24</v>
      </c>
      <c r="C29" s="13"/>
      <c r="D29" s="13"/>
      <c r="E29" s="13"/>
      <c r="F29" s="13"/>
      <c r="G29" s="13"/>
      <c r="H29" s="13"/>
      <c r="I29" s="13"/>
    </row>
    <row r="30" spans="1:9" ht="15" x14ac:dyDescent="0.2">
      <c r="A30" s="16">
        <f t="shared" si="0"/>
        <v>27</v>
      </c>
      <c r="B30" s="19" t="s">
        <v>25</v>
      </c>
      <c r="C30" s="13"/>
      <c r="D30" s="13"/>
      <c r="E30" s="13"/>
      <c r="F30" s="13"/>
      <c r="G30" s="13"/>
      <c r="H30" s="13"/>
      <c r="I30" s="13"/>
    </row>
    <row r="31" spans="1:9" ht="15" x14ac:dyDescent="0.2">
      <c r="A31" s="16">
        <f t="shared" si="0"/>
        <v>28</v>
      </c>
      <c r="B31" s="20" t="s">
        <v>155</v>
      </c>
      <c r="C31" s="13"/>
      <c r="D31" s="13"/>
      <c r="E31" s="13"/>
      <c r="F31" s="13"/>
      <c r="G31" s="13"/>
      <c r="H31" s="13"/>
      <c r="I31" s="13"/>
    </row>
    <row r="32" spans="1:9" ht="15" x14ac:dyDescent="0.2">
      <c r="A32" s="13"/>
      <c r="B32" s="13"/>
      <c r="C32" s="13"/>
      <c r="D32" s="13"/>
      <c r="E32" s="13"/>
      <c r="F32" s="13"/>
      <c r="G32" s="13"/>
      <c r="H32" s="13"/>
      <c r="I32" s="13"/>
    </row>
    <row r="33" spans="2:2" ht="15" x14ac:dyDescent="0.2">
      <c r="B33" s="13"/>
    </row>
    <row r="34" spans="2:2" ht="15" x14ac:dyDescent="0.2">
      <c r="B34" s="13"/>
    </row>
    <row r="35" spans="2:2" ht="15" x14ac:dyDescent="0.2">
      <c r="B35" s="13"/>
    </row>
    <row r="36" spans="2:2" ht="15" x14ac:dyDescent="0.2">
      <c r="B36" s="13"/>
    </row>
    <row r="40" spans="2:2" ht="15" x14ac:dyDescent="0.2">
      <c r="B40" s="4"/>
    </row>
  </sheetData>
  <sheetProtection algorithmName="SHA-512" hashValue="hFjFXWrLBKiFWbaE6vBMNwMcE0OrXJCFnVAGLhwCnxRRjGVGKoCbM74cxNUndYLp+VUkk9nOcMKATqTe88tk6Q==" saltValue="oYrCcIuMyhHZ5ca8aSV3Ig==" spinCount="100000" sheet="1" objects="1" scenarios="1"/>
  <printOptions horizontalCentered="1" verticalCentered="1"/>
  <pageMargins left="0" right="0" top="0" bottom="0" header="0" footer="0"/>
  <pageSetup paperSize="0" orientation="portrait" horizontalDpi="4294967292" verticalDpi="4294967292"/>
  <headerFooter alignWithMargins="0"/>
  <colBreaks count="1" manualBreakCount="1">
    <brk id="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S27"/>
  <sheetViews>
    <sheetView zoomScale="90" zoomScaleNormal="90" zoomScaleSheetLayoutView="100" workbookViewId="0">
      <selection activeCell="B6" sqref="B6"/>
    </sheetView>
  </sheetViews>
  <sheetFormatPr defaultColWidth="8.85546875" defaultRowHeight="12.75" x14ac:dyDescent="0.2"/>
  <cols>
    <col min="1" max="1" width="7.140625" style="135" bestFit="1" customWidth="1"/>
    <col min="2" max="2" width="16.28515625" style="21" bestFit="1" customWidth="1"/>
    <col min="3" max="3" width="16.140625" style="62" bestFit="1" customWidth="1"/>
    <col min="4" max="4" width="13.28515625" style="62" bestFit="1" customWidth="1"/>
    <col min="5" max="5" width="12.42578125" style="63" bestFit="1" customWidth="1"/>
    <col min="6" max="6" width="15.140625" style="62" bestFit="1" customWidth="1"/>
    <col min="7" max="7" width="42.140625" style="62" bestFit="1" customWidth="1"/>
    <col min="8" max="8" width="8.7109375" style="64" customWidth="1"/>
    <col min="9" max="9" width="10.5703125" style="62" bestFit="1" customWidth="1"/>
    <col min="10" max="10" width="16.28515625" style="62" bestFit="1" customWidth="1"/>
    <col min="11" max="11" width="12.5703125" style="64" bestFit="1" customWidth="1"/>
    <col min="12" max="12" width="5.7109375" style="65" bestFit="1" customWidth="1"/>
    <col min="13" max="13" width="8.5703125" style="65" bestFit="1" customWidth="1"/>
    <col min="14" max="14" width="12.5703125" style="65" bestFit="1" customWidth="1"/>
    <col min="15" max="15" width="6" style="65" bestFit="1" customWidth="1"/>
    <col min="16" max="16" width="8.5703125" style="65" bestFit="1" customWidth="1"/>
    <col min="17" max="17" width="12.5703125" style="65" customWidth="1"/>
    <col min="18" max="18" width="6" style="65" bestFit="1" customWidth="1"/>
    <col min="19" max="19" width="8.5703125" style="65" bestFit="1" customWidth="1"/>
    <col min="20" max="20" width="12.5703125" style="65" bestFit="1" customWidth="1"/>
    <col min="21" max="21" width="6" style="65" bestFit="1" customWidth="1"/>
    <col min="22" max="22" width="7.7109375" style="65" bestFit="1" customWidth="1"/>
    <col min="23" max="23" width="9.140625" style="64" customWidth="1"/>
    <col min="24" max="41" width="9.140625" style="66" hidden="1" customWidth="1"/>
    <col min="42" max="43" width="9.140625" style="66" customWidth="1"/>
    <col min="44" max="45" width="13.42578125" style="66" customWidth="1"/>
    <col min="46" max="16384" width="8.85546875" style="23"/>
  </cols>
  <sheetData>
    <row r="1" spans="1:45" ht="21" thickBot="1" x14ac:dyDescent="0.25">
      <c r="A1" s="212"/>
      <c r="B1" s="172" t="s">
        <v>67</v>
      </c>
      <c r="C1" s="226">
        <f>YEAR(CutOffAge)</f>
        <v>2018</v>
      </c>
      <c r="D1" s="226"/>
      <c r="E1" s="173"/>
      <c r="F1" s="174" t="s">
        <v>68</v>
      </c>
      <c r="G1" s="227"/>
      <c r="H1" s="228"/>
      <c r="I1" s="228"/>
      <c r="J1" s="229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107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12" t="s">
        <v>98</v>
      </c>
      <c r="AS1" s="69">
        <f>SUM(AQ8:AQ27)</f>
        <v>0</v>
      </c>
    </row>
    <row r="2" spans="1:45" s="28" customFormat="1" ht="45.75" thickBot="1" x14ac:dyDescent="0.25">
      <c r="A2" s="213"/>
      <c r="B2" s="140" t="s">
        <v>70</v>
      </c>
      <c r="C2" s="141" t="s">
        <v>71</v>
      </c>
      <c r="D2" s="142" t="s">
        <v>72</v>
      </c>
      <c r="E2" s="143" t="s">
        <v>73</v>
      </c>
      <c r="F2" s="144" t="s">
        <v>74</v>
      </c>
      <c r="G2" s="138" t="s">
        <v>75</v>
      </c>
      <c r="H2" s="145" t="s">
        <v>153</v>
      </c>
      <c r="I2" s="139" t="s">
        <v>152</v>
      </c>
      <c r="J2" s="139" t="s">
        <v>154</v>
      </c>
      <c r="K2" s="214" t="s">
        <v>108</v>
      </c>
      <c r="L2" s="215"/>
      <c r="M2" s="216"/>
      <c r="N2" s="215" t="s">
        <v>111</v>
      </c>
      <c r="O2" s="215"/>
      <c r="P2" s="216"/>
      <c r="Q2" s="209" t="s">
        <v>133</v>
      </c>
      <c r="R2" s="210"/>
      <c r="S2" s="211"/>
      <c r="T2" s="209" t="s">
        <v>112</v>
      </c>
      <c r="U2" s="210"/>
      <c r="V2" s="211"/>
      <c r="W2" s="88"/>
      <c r="X2" s="110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3"/>
      <c r="AS2" s="70"/>
    </row>
    <row r="3" spans="1:45" ht="17.25" customHeight="1" x14ac:dyDescent="0.2">
      <c r="A3" s="43"/>
      <c r="B3" s="175"/>
      <c r="C3" s="176"/>
      <c r="D3" s="177"/>
      <c r="E3" s="178"/>
      <c r="F3" s="146"/>
      <c r="G3" s="179"/>
      <c r="H3" s="178"/>
      <c r="I3" s="180"/>
      <c r="J3" s="156"/>
      <c r="K3" s="232" t="s">
        <v>109</v>
      </c>
      <c r="L3" s="233"/>
      <c r="M3" s="234"/>
      <c r="N3" s="233" t="s">
        <v>109</v>
      </c>
      <c r="O3" s="233"/>
      <c r="P3" s="234"/>
      <c r="Q3" s="217" t="s">
        <v>109</v>
      </c>
      <c r="R3" s="218"/>
      <c r="S3" s="219"/>
      <c r="T3" s="217" t="s">
        <v>109</v>
      </c>
      <c r="U3" s="218"/>
      <c r="V3" s="219"/>
      <c r="W3" s="238" t="s">
        <v>132</v>
      </c>
      <c r="X3" s="109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113" t="s">
        <v>30</v>
      </c>
      <c r="AS3" s="70">
        <f>SUM(AR8:AR27)</f>
        <v>0</v>
      </c>
    </row>
    <row r="4" spans="1:45" ht="17.25" customHeight="1" x14ac:dyDescent="0.2">
      <c r="A4" s="44" t="s">
        <v>65</v>
      </c>
      <c r="B4" s="181"/>
      <c r="C4" s="167"/>
      <c r="D4" s="182"/>
      <c r="E4" s="155"/>
      <c r="F4" s="45"/>
      <c r="G4" s="164"/>
      <c r="H4" s="155"/>
      <c r="I4" s="170"/>
      <c r="J4" s="183"/>
      <c r="K4" s="232" t="s">
        <v>110</v>
      </c>
      <c r="L4" s="233"/>
      <c r="M4" s="234"/>
      <c r="N4" s="233" t="s">
        <v>110</v>
      </c>
      <c r="O4" s="233"/>
      <c r="P4" s="234"/>
      <c r="Q4" s="220" t="s">
        <v>113</v>
      </c>
      <c r="R4" s="221"/>
      <c r="S4" s="222"/>
      <c r="T4" s="220" t="s">
        <v>113</v>
      </c>
      <c r="U4" s="221"/>
      <c r="V4" s="222"/>
      <c r="W4" s="238"/>
      <c r="X4" s="109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114" t="s">
        <v>77</v>
      </c>
      <c r="AS4" s="70">
        <f>SUM(AS1:AS3)</f>
        <v>0</v>
      </c>
    </row>
    <row r="5" spans="1:45" ht="17.25" customHeight="1" thickBot="1" x14ac:dyDescent="0.25">
      <c r="A5" s="44" t="s">
        <v>78</v>
      </c>
      <c r="B5" s="181"/>
      <c r="C5" s="167"/>
      <c r="D5" s="182"/>
      <c r="E5" s="155"/>
      <c r="F5" s="184"/>
      <c r="G5" s="164"/>
      <c r="H5" s="155"/>
      <c r="I5" s="170"/>
      <c r="J5" s="183"/>
      <c r="K5" s="235" t="s">
        <v>138</v>
      </c>
      <c r="L5" s="236"/>
      <c r="M5" s="237"/>
      <c r="N5" s="236"/>
      <c r="O5" s="236"/>
      <c r="P5" s="237"/>
      <c r="Q5" s="223"/>
      <c r="R5" s="224"/>
      <c r="S5" s="225"/>
      <c r="T5" s="223"/>
      <c r="U5" s="224"/>
      <c r="V5" s="225"/>
      <c r="W5" s="239"/>
      <c r="X5" s="109"/>
      <c r="Y5" s="98"/>
      <c r="Z5" s="98"/>
      <c r="AA5" s="98"/>
      <c r="AB5" s="98"/>
      <c r="AC5" s="98"/>
      <c r="AD5" s="98"/>
      <c r="AE5" s="98"/>
      <c r="AF5" s="230" t="s">
        <v>136</v>
      </c>
      <c r="AG5" s="230"/>
      <c r="AH5" s="230"/>
      <c r="AI5" s="230"/>
      <c r="AJ5" s="98"/>
      <c r="AK5" s="230" t="s">
        <v>115</v>
      </c>
      <c r="AL5" s="230"/>
      <c r="AM5" s="230"/>
      <c r="AN5" s="230"/>
      <c r="AO5" s="230"/>
      <c r="AP5" s="136"/>
      <c r="AQ5" s="98"/>
      <c r="AR5" s="102" t="s">
        <v>99</v>
      </c>
      <c r="AS5" s="71">
        <f>COUNTA(H8:H27)</f>
        <v>0</v>
      </c>
    </row>
    <row r="6" spans="1:45" ht="24.75" thickBot="1" x14ac:dyDescent="0.25">
      <c r="A6" s="46" t="s">
        <v>79</v>
      </c>
      <c r="B6" s="181"/>
      <c r="C6" s="167"/>
      <c r="D6" s="167"/>
      <c r="E6" s="155"/>
      <c r="F6" s="45"/>
      <c r="G6" s="164"/>
      <c r="H6" s="158"/>
      <c r="I6" s="170"/>
      <c r="J6" s="183"/>
      <c r="K6" s="241" t="s">
        <v>106</v>
      </c>
      <c r="L6" s="242"/>
      <c r="M6" s="243"/>
      <c r="N6" s="244" t="s">
        <v>101</v>
      </c>
      <c r="O6" s="245"/>
      <c r="P6" s="246"/>
      <c r="Q6" s="206" t="s">
        <v>134</v>
      </c>
      <c r="R6" s="207"/>
      <c r="S6" s="208"/>
      <c r="T6" s="206" t="s">
        <v>102</v>
      </c>
      <c r="U6" s="207"/>
      <c r="V6" s="208"/>
      <c r="W6" s="122" t="s">
        <v>115</v>
      </c>
      <c r="X6" s="240" t="s">
        <v>96</v>
      </c>
      <c r="Y6" s="231"/>
      <c r="Z6" s="231" t="s">
        <v>97</v>
      </c>
      <c r="AA6" s="231"/>
      <c r="AB6" s="231" t="s">
        <v>135</v>
      </c>
      <c r="AC6" s="231"/>
      <c r="AD6" s="231" t="s">
        <v>66</v>
      </c>
      <c r="AE6" s="231"/>
      <c r="AF6" s="137" t="s">
        <v>137</v>
      </c>
      <c r="AG6" s="137" t="s">
        <v>97</v>
      </c>
      <c r="AH6" s="137" t="s">
        <v>135</v>
      </c>
      <c r="AI6" s="137" t="s">
        <v>66</v>
      </c>
      <c r="AJ6" s="99"/>
      <c r="AK6" s="137" t="s">
        <v>137</v>
      </c>
      <c r="AL6" s="137" t="s">
        <v>97</v>
      </c>
      <c r="AM6" s="137" t="s">
        <v>135</v>
      </c>
      <c r="AN6" s="137" t="s">
        <v>66</v>
      </c>
      <c r="AO6" s="137" t="s">
        <v>139</v>
      </c>
      <c r="AP6" s="137"/>
      <c r="AQ6" s="103"/>
      <c r="AR6" s="103" t="s">
        <v>80</v>
      </c>
      <c r="AS6" s="72" t="e">
        <f>SUM(AS4/AS5)</f>
        <v>#DIV/0!</v>
      </c>
    </row>
    <row r="7" spans="1:45" ht="16.5" thickBot="1" x14ac:dyDescent="0.25">
      <c r="A7" s="47" t="s">
        <v>81</v>
      </c>
      <c r="B7" s="59"/>
      <c r="C7" s="166"/>
      <c r="D7" s="166"/>
      <c r="E7" s="154"/>
      <c r="F7" s="48"/>
      <c r="G7" s="162"/>
      <c r="H7" s="161"/>
      <c r="I7" s="168"/>
      <c r="J7" s="49"/>
      <c r="K7" s="50" t="s">
        <v>66</v>
      </c>
      <c r="L7" s="50" t="s">
        <v>103</v>
      </c>
      <c r="M7" s="50" t="s">
        <v>107</v>
      </c>
      <c r="N7" s="50" t="s">
        <v>66</v>
      </c>
      <c r="O7" s="50" t="s">
        <v>103</v>
      </c>
      <c r="P7" s="50" t="s">
        <v>107</v>
      </c>
      <c r="Q7" s="51" t="s">
        <v>66</v>
      </c>
      <c r="R7" s="50" t="s">
        <v>103</v>
      </c>
      <c r="S7" s="50" t="s">
        <v>107</v>
      </c>
      <c r="T7" s="51" t="s">
        <v>66</v>
      </c>
      <c r="U7" s="50" t="s">
        <v>103</v>
      </c>
      <c r="V7" s="50" t="s">
        <v>107</v>
      </c>
      <c r="W7" s="50"/>
      <c r="X7" s="52" t="s">
        <v>69</v>
      </c>
      <c r="Y7" s="53" t="s">
        <v>76</v>
      </c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 t="s">
        <v>139</v>
      </c>
      <c r="AQ7" s="53" t="s">
        <v>98</v>
      </c>
      <c r="AR7" s="115" t="s">
        <v>100</v>
      </c>
      <c r="AS7" s="116" t="s">
        <v>82</v>
      </c>
    </row>
    <row r="8" spans="1:45" ht="14.25" x14ac:dyDescent="0.2">
      <c r="A8" s="54">
        <v>1</v>
      </c>
      <c r="B8" s="175"/>
      <c r="C8" s="176"/>
      <c r="D8" s="177"/>
      <c r="E8" s="178"/>
      <c r="F8" s="146"/>
      <c r="G8" s="163"/>
      <c r="H8" s="147"/>
      <c r="I8" s="169"/>
      <c r="J8" s="15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8" t="str">
        <f t="shared" ref="W8:W27" si="0">IF(C8="","",AO8)</f>
        <v/>
      </c>
      <c r="X8" s="104" t="str">
        <f t="shared" ref="X8:X27" si="1">IF(ISBLANK(K8),"",VLOOKUP(K8,PreviousGradePoints,2,FALSE))</f>
        <v/>
      </c>
      <c r="Y8" s="105" t="str">
        <f t="shared" ref="Y8:Y27" si="2">IF(ISBLANK(L8),"",IF(K8="NPE",0,IF(LEFT(K8,2)="CS",VLOOKUP(L8,PreviousPositionPts,3),IF(LEFT(K8,2)="ML",VLOOKUP(L8,PreviousPositionPts,4),IF(LEFT(K8,2)="U1",VLOOKUP(L8,PreviousPositionPts,6),VLOOKUP(L8,PreviousPositionPts,2))))))</f>
        <v/>
      </c>
      <c r="Z8" s="106" t="str">
        <f t="shared" ref="Z8:Z27" si="3">IF(ISBLANK(N8),"",VLOOKUP(N8,PreviousGradePoints,2,FALSE))</f>
        <v/>
      </c>
      <c r="AA8" s="106" t="str">
        <f t="shared" ref="AA8:AA27" si="4">IF(ISBLANK(O8),"",IF(N8="NPE",0,IF(LEFT(N8,2)="CS",VLOOKUP(O8,PreviousPositionPts,3),IF(LEFT(N8,2)="ML",VLOOKUP(O8,PreviousPositionPts,4),IF(LEFT(N8,2)="U1",VLOOKUP(O8,PreviousPositionPts,6),VLOOKUP(O8,PreviousPositionPts,2))))))</f>
        <v/>
      </c>
      <c r="AB8" s="106" t="str">
        <f t="shared" ref="AB8:AB27" si="5">IF(ISBLANK(Q8),"",VLOOKUP(Q8,PreviousGradePoints,2,FALSE))</f>
        <v/>
      </c>
      <c r="AC8" s="106" t="str">
        <f t="shared" ref="AC8:AC27" si="6">IF(ISBLANK(R8),"",IF(Q8="NPE",0,IF(LEFT(Q8,2)="CS",VLOOKUP(R8,PreviousPositionPts,3),IF(LEFT(Q8,2)="ML",VLOOKUP(R8,PreviousPositionPts,4),IF(LEFT(Q8,2)="U1",VLOOKUP(R8,PreviousPositionPts,6),VLOOKUP(R8,PreviousPositionPts,2))))))</f>
        <v/>
      </c>
      <c r="AD8" s="106" t="str">
        <f t="shared" ref="AD8:AD27" si="7">IF(ISBLANK(T8),"",VLOOKUP(T8,PreviousGradePoints,2,FALSE))</f>
        <v/>
      </c>
      <c r="AE8" s="106" t="str">
        <f t="shared" ref="AE8:AE27" si="8">IF(ISBLANK(U8),"",IF(T8="NPE",0,IF(LEFT(T8,2)="CS",VLOOKUP(U8,PreviousPositionPts,3),IF(LEFT(T8,2)="ML",VLOOKUP(U8,PreviousPositionPts,4),IF(LEFT(T8,2)="U1",VLOOKUP(U8,PreviousPositionPts,6),VLOOKUP(U8,PreviousPositionPts,2))))))</f>
        <v/>
      </c>
      <c r="AF8" s="106" t="str">
        <f>IF(AND(ISNUMBER(X8),ISNUMBER(Y8)),X8+Y8,"")</f>
        <v/>
      </c>
      <c r="AG8" s="106" t="str">
        <f>IF(AND(ISNUMBER(Z8),ISNUMBER(AA8)),Z8+AA8,"")</f>
        <v/>
      </c>
      <c r="AH8" s="106" t="str">
        <f>IF(AND(ISNUMBER(AB8),ISNUMBER(AC8)),AB8+AC8,"")</f>
        <v/>
      </c>
      <c r="AI8" s="106" t="str">
        <f t="shared" ref="AI8:AI27" si="9">IF(AND(ISNUMBER(AD8),ISNUMBER(AE8)),AD8+AE8,"")</f>
        <v/>
      </c>
      <c r="AJ8" s="106">
        <f>MIN(AF8:AI8)</f>
        <v>0</v>
      </c>
      <c r="AK8" s="86" t="str">
        <f t="shared" ref="AK8:AK27" si="10">IF(ISBLANK(K8),"",VLOOKUP(K8,PreviousGradePoints,3,FALSE)+0)</f>
        <v/>
      </c>
      <c r="AL8" s="86" t="str">
        <f t="shared" ref="AL8:AL27" si="11">IF(ISBLANK(N8),"",VLOOKUP(N8,PreviousGradePoints,3,FALSE)+0)</f>
        <v/>
      </c>
      <c r="AM8" s="86" t="str">
        <f t="shared" ref="AM8:AM27" si="12">IF(ISBLANK(Q8),"",VLOOKUP(Q8,PreviousGradePoints,3,FALSE)+0)</f>
        <v/>
      </c>
      <c r="AN8" s="86" t="str">
        <f t="shared" ref="AN8:AN27" si="13">IF(ISBLANK(T8),"",VLOOKUP(T8,PreviousGradePoints,3,FALSE)+0)</f>
        <v/>
      </c>
      <c r="AO8" s="86">
        <f>MAX(AK8:AN8)</f>
        <v>0</v>
      </c>
      <c r="AP8" s="86" t="str">
        <f t="shared" ref="AP8:AP27" si="14">IF(C8="","",AO8)</f>
        <v/>
      </c>
      <c r="AQ8" s="106" t="str">
        <f t="shared" ref="AQ8:AQ27" si="15">IF(K8="NPE",SUM(AJ$8:AJ$27)/COUNTIF(AJ$8:AJ$27,"&gt;0"),IF(AJ8=0,"",AJ8))</f>
        <v/>
      </c>
      <c r="AR8" s="86" t="str">
        <f t="shared" ref="AR8:AR27" si="16">IF(ISBLANK(E8),"",IF(H8="M",VLOOKUP((INT((CutOffAge-E8)/365)),AgeTable,2),55))</f>
        <v/>
      </c>
      <c r="AS8" s="89">
        <f t="shared" ref="AS8:AS27" si="17">SUM(AQ8:AR8)</f>
        <v>0</v>
      </c>
    </row>
    <row r="9" spans="1:45" ht="14.25" x14ac:dyDescent="0.2">
      <c r="A9" s="57">
        <f t="shared" ref="A9:A27" si="18">SUM(A8+1)</f>
        <v>2</v>
      </c>
      <c r="B9" s="181"/>
      <c r="C9" s="167"/>
      <c r="D9" s="182"/>
      <c r="E9" s="155"/>
      <c r="F9" s="45"/>
      <c r="G9" s="165"/>
      <c r="H9" s="149"/>
      <c r="I9" s="171"/>
      <c r="J9" s="185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0" t="str">
        <f t="shared" si="0"/>
        <v/>
      </c>
      <c r="X9" s="55" t="str">
        <f t="shared" si="1"/>
        <v/>
      </c>
      <c r="Y9" s="56" t="str">
        <f t="shared" si="2"/>
        <v/>
      </c>
      <c r="Z9" s="56" t="str">
        <f t="shared" si="3"/>
        <v/>
      </c>
      <c r="AA9" s="56" t="str">
        <f t="shared" si="4"/>
        <v/>
      </c>
      <c r="AB9" s="56" t="str">
        <f t="shared" si="5"/>
        <v/>
      </c>
      <c r="AC9" s="56" t="str">
        <f t="shared" si="6"/>
        <v/>
      </c>
      <c r="AD9" s="56" t="str">
        <f t="shared" si="7"/>
        <v/>
      </c>
      <c r="AE9" s="56" t="str">
        <f t="shared" si="8"/>
        <v/>
      </c>
      <c r="AF9" s="56" t="str">
        <f>IF(AND(ISNUMBER(X9),ISNUMBER(Y9)),X9+Y9,"")</f>
        <v/>
      </c>
      <c r="AG9" s="56" t="str">
        <f>IF(AND(ISNUMBER(Z9),ISNUMBER(AA9)),Z9+AA9,"")</f>
        <v/>
      </c>
      <c r="AH9" s="56" t="str">
        <f>IF(AND(ISNUMBER(AB9),ISNUMBER(AC9)),AB9+AC9,"")</f>
        <v/>
      </c>
      <c r="AI9" s="56" t="str">
        <f t="shared" si="9"/>
        <v/>
      </c>
      <c r="AJ9" s="56">
        <f>MIN(AF9:AI9)</f>
        <v>0</v>
      </c>
      <c r="AK9" s="56" t="str">
        <f t="shared" si="10"/>
        <v/>
      </c>
      <c r="AL9" s="56" t="str">
        <f t="shared" si="11"/>
        <v/>
      </c>
      <c r="AM9" s="56" t="str">
        <f t="shared" si="12"/>
        <v/>
      </c>
      <c r="AN9" s="56" t="str">
        <f t="shared" si="13"/>
        <v/>
      </c>
      <c r="AO9" s="56">
        <f t="shared" ref="AO9:AO27" si="19">MAX(AK9:AN9)</f>
        <v>0</v>
      </c>
      <c r="AP9" s="56" t="str">
        <f t="shared" si="14"/>
        <v/>
      </c>
      <c r="AQ9" s="56" t="str">
        <f t="shared" si="15"/>
        <v/>
      </c>
      <c r="AR9" s="56" t="str">
        <f t="shared" si="16"/>
        <v/>
      </c>
      <c r="AS9" s="90">
        <f t="shared" si="17"/>
        <v>0</v>
      </c>
    </row>
    <row r="10" spans="1:45" ht="14.25" x14ac:dyDescent="0.2">
      <c r="A10" s="57">
        <f t="shared" si="18"/>
        <v>3</v>
      </c>
      <c r="B10" s="181"/>
      <c r="C10" s="167"/>
      <c r="D10" s="182"/>
      <c r="E10" s="155"/>
      <c r="F10" s="45"/>
      <c r="G10" s="165"/>
      <c r="H10" s="149"/>
      <c r="I10" s="171"/>
      <c r="J10" s="185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0" t="str">
        <f t="shared" si="0"/>
        <v/>
      </c>
      <c r="X10" s="55" t="str">
        <f t="shared" si="1"/>
        <v/>
      </c>
      <c r="Y10" s="56" t="str">
        <f t="shared" si="2"/>
        <v/>
      </c>
      <c r="Z10" s="56" t="str">
        <f t="shared" si="3"/>
        <v/>
      </c>
      <c r="AA10" s="56" t="str">
        <f t="shared" si="4"/>
        <v/>
      </c>
      <c r="AB10" s="56" t="str">
        <f t="shared" si="5"/>
        <v/>
      </c>
      <c r="AC10" s="56" t="str">
        <f t="shared" si="6"/>
        <v/>
      </c>
      <c r="AD10" s="56" t="str">
        <f t="shared" si="7"/>
        <v/>
      </c>
      <c r="AE10" s="56" t="str">
        <f t="shared" si="8"/>
        <v/>
      </c>
      <c r="AF10" s="56" t="str">
        <f t="shared" ref="AF10:AF27" si="20">IF(AND(ISNUMBER(X10),ISNUMBER(Y10)),X10+Y10,"")</f>
        <v/>
      </c>
      <c r="AG10" s="56" t="str">
        <f t="shared" ref="AG10:AG27" si="21">IF(AND(ISNUMBER(Z10),ISNUMBER(AA10)),Z10+AA10,"")</f>
        <v/>
      </c>
      <c r="AH10" s="56" t="str">
        <f t="shared" ref="AH10:AH27" si="22">IF(AND(ISNUMBER(AB10),ISNUMBER(AC10)),AB10+AC10,"")</f>
        <v/>
      </c>
      <c r="AI10" s="56" t="str">
        <f t="shared" si="9"/>
        <v/>
      </c>
      <c r="AJ10" s="56">
        <f t="shared" ref="AJ10:AJ27" si="23">MIN(AF10:AI10)</f>
        <v>0</v>
      </c>
      <c r="AK10" s="56" t="str">
        <f t="shared" si="10"/>
        <v/>
      </c>
      <c r="AL10" s="56" t="str">
        <f t="shared" si="11"/>
        <v/>
      </c>
      <c r="AM10" s="56" t="str">
        <f t="shared" si="12"/>
        <v/>
      </c>
      <c r="AN10" s="56" t="str">
        <f t="shared" si="13"/>
        <v/>
      </c>
      <c r="AO10" s="56">
        <f t="shared" si="19"/>
        <v>0</v>
      </c>
      <c r="AP10" s="56" t="str">
        <f t="shared" si="14"/>
        <v/>
      </c>
      <c r="AQ10" s="56" t="str">
        <f t="shared" si="15"/>
        <v/>
      </c>
      <c r="AR10" s="56" t="str">
        <f t="shared" si="16"/>
        <v/>
      </c>
      <c r="AS10" s="90">
        <f t="shared" si="17"/>
        <v>0</v>
      </c>
    </row>
    <row r="11" spans="1:45" ht="14.25" x14ac:dyDescent="0.2">
      <c r="A11" s="57">
        <f t="shared" si="18"/>
        <v>4</v>
      </c>
      <c r="B11" s="181"/>
      <c r="C11" s="167"/>
      <c r="D11" s="167"/>
      <c r="E11" s="155"/>
      <c r="F11" s="45"/>
      <c r="G11" s="165"/>
      <c r="H11" s="149"/>
      <c r="I11" s="171"/>
      <c r="J11" s="185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0" t="str">
        <f t="shared" si="0"/>
        <v/>
      </c>
      <c r="X11" s="55" t="str">
        <f t="shared" si="1"/>
        <v/>
      </c>
      <c r="Y11" s="56" t="str">
        <f t="shared" si="2"/>
        <v/>
      </c>
      <c r="Z11" s="56" t="str">
        <f t="shared" si="3"/>
        <v/>
      </c>
      <c r="AA11" s="56" t="str">
        <f t="shared" si="4"/>
        <v/>
      </c>
      <c r="AB11" s="56" t="str">
        <f t="shared" si="5"/>
        <v/>
      </c>
      <c r="AC11" s="56" t="str">
        <f t="shared" si="6"/>
        <v/>
      </c>
      <c r="AD11" s="56" t="str">
        <f t="shared" si="7"/>
        <v/>
      </c>
      <c r="AE11" s="56" t="str">
        <f t="shared" si="8"/>
        <v/>
      </c>
      <c r="AF11" s="56" t="str">
        <f t="shared" si="20"/>
        <v/>
      </c>
      <c r="AG11" s="56" t="str">
        <f t="shared" si="21"/>
        <v/>
      </c>
      <c r="AH11" s="56" t="str">
        <f t="shared" si="22"/>
        <v/>
      </c>
      <c r="AI11" s="56" t="str">
        <f t="shared" si="9"/>
        <v/>
      </c>
      <c r="AJ11" s="56">
        <f t="shared" si="23"/>
        <v>0</v>
      </c>
      <c r="AK11" s="56" t="str">
        <f t="shared" si="10"/>
        <v/>
      </c>
      <c r="AL11" s="56" t="str">
        <f t="shared" si="11"/>
        <v/>
      </c>
      <c r="AM11" s="56" t="str">
        <f t="shared" si="12"/>
        <v/>
      </c>
      <c r="AN11" s="56" t="str">
        <f t="shared" si="13"/>
        <v/>
      </c>
      <c r="AO11" s="56">
        <f t="shared" si="19"/>
        <v>0</v>
      </c>
      <c r="AP11" s="56" t="str">
        <f t="shared" si="14"/>
        <v/>
      </c>
      <c r="AQ11" s="56" t="str">
        <f t="shared" si="15"/>
        <v/>
      </c>
      <c r="AR11" s="56" t="str">
        <f t="shared" si="16"/>
        <v/>
      </c>
      <c r="AS11" s="90">
        <f t="shared" si="17"/>
        <v>0</v>
      </c>
    </row>
    <row r="12" spans="1:45" ht="14.25" x14ac:dyDescent="0.2">
      <c r="A12" s="57">
        <f t="shared" si="18"/>
        <v>5</v>
      </c>
      <c r="B12" s="181"/>
      <c r="C12" s="167"/>
      <c r="D12" s="167"/>
      <c r="E12" s="155"/>
      <c r="F12" s="45"/>
      <c r="G12" s="165"/>
      <c r="H12" s="149"/>
      <c r="I12" s="171"/>
      <c r="J12" s="185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0" t="str">
        <f t="shared" si="0"/>
        <v/>
      </c>
      <c r="X12" s="55" t="str">
        <f t="shared" si="1"/>
        <v/>
      </c>
      <c r="Y12" s="56" t="str">
        <f t="shared" si="2"/>
        <v/>
      </c>
      <c r="Z12" s="56" t="str">
        <f t="shared" si="3"/>
        <v/>
      </c>
      <c r="AA12" s="56" t="str">
        <f t="shared" si="4"/>
        <v/>
      </c>
      <c r="AB12" s="56" t="str">
        <f t="shared" si="5"/>
        <v/>
      </c>
      <c r="AC12" s="56" t="str">
        <f t="shared" si="6"/>
        <v/>
      </c>
      <c r="AD12" s="56" t="str">
        <f t="shared" si="7"/>
        <v/>
      </c>
      <c r="AE12" s="56" t="str">
        <f t="shared" si="8"/>
        <v/>
      </c>
      <c r="AF12" s="56" t="str">
        <f t="shared" si="20"/>
        <v/>
      </c>
      <c r="AG12" s="56" t="str">
        <f t="shared" si="21"/>
        <v/>
      </c>
      <c r="AH12" s="56" t="str">
        <f t="shared" si="22"/>
        <v/>
      </c>
      <c r="AI12" s="56" t="str">
        <f t="shared" si="9"/>
        <v/>
      </c>
      <c r="AJ12" s="56">
        <f t="shared" si="23"/>
        <v>0</v>
      </c>
      <c r="AK12" s="56" t="str">
        <f t="shared" si="10"/>
        <v/>
      </c>
      <c r="AL12" s="56" t="str">
        <f t="shared" si="11"/>
        <v/>
      </c>
      <c r="AM12" s="56" t="str">
        <f t="shared" si="12"/>
        <v/>
      </c>
      <c r="AN12" s="56" t="str">
        <f t="shared" si="13"/>
        <v/>
      </c>
      <c r="AO12" s="56">
        <f t="shared" si="19"/>
        <v>0</v>
      </c>
      <c r="AP12" s="56" t="str">
        <f t="shared" si="14"/>
        <v/>
      </c>
      <c r="AQ12" s="56" t="str">
        <f t="shared" si="15"/>
        <v/>
      </c>
      <c r="AR12" s="56" t="str">
        <f t="shared" si="16"/>
        <v/>
      </c>
      <c r="AS12" s="90">
        <f t="shared" si="17"/>
        <v>0</v>
      </c>
    </row>
    <row r="13" spans="1:45" ht="14.25" x14ac:dyDescent="0.2">
      <c r="A13" s="57">
        <f t="shared" si="18"/>
        <v>6</v>
      </c>
      <c r="B13" s="181"/>
      <c r="C13" s="167"/>
      <c r="D13" s="167"/>
      <c r="E13" s="155"/>
      <c r="F13" s="45"/>
      <c r="G13" s="165"/>
      <c r="H13" s="149"/>
      <c r="I13" s="171"/>
      <c r="J13" s="185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0" t="str">
        <f t="shared" si="0"/>
        <v/>
      </c>
      <c r="X13" s="55" t="str">
        <f t="shared" si="1"/>
        <v/>
      </c>
      <c r="Y13" s="56" t="str">
        <f t="shared" si="2"/>
        <v/>
      </c>
      <c r="Z13" s="56" t="str">
        <f t="shared" si="3"/>
        <v/>
      </c>
      <c r="AA13" s="56" t="str">
        <f t="shared" si="4"/>
        <v/>
      </c>
      <c r="AB13" s="56" t="str">
        <f t="shared" si="5"/>
        <v/>
      </c>
      <c r="AC13" s="56" t="str">
        <f t="shared" si="6"/>
        <v/>
      </c>
      <c r="AD13" s="56" t="str">
        <f t="shared" si="7"/>
        <v/>
      </c>
      <c r="AE13" s="56" t="str">
        <f t="shared" si="8"/>
        <v/>
      </c>
      <c r="AF13" s="56" t="str">
        <f t="shared" si="20"/>
        <v/>
      </c>
      <c r="AG13" s="56" t="str">
        <f t="shared" si="21"/>
        <v/>
      </c>
      <c r="AH13" s="56" t="str">
        <f t="shared" si="22"/>
        <v/>
      </c>
      <c r="AI13" s="56" t="str">
        <f t="shared" si="9"/>
        <v/>
      </c>
      <c r="AJ13" s="56">
        <f t="shared" si="23"/>
        <v>0</v>
      </c>
      <c r="AK13" s="56" t="str">
        <f t="shared" si="10"/>
        <v/>
      </c>
      <c r="AL13" s="56" t="str">
        <f t="shared" si="11"/>
        <v/>
      </c>
      <c r="AM13" s="56" t="str">
        <f t="shared" si="12"/>
        <v/>
      </c>
      <c r="AN13" s="56" t="str">
        <f t="shared" si="13"/>
        <v/>
      </c>
      <c r="AO13" s="56">
        <f t="shared" si="19"/>
        <v>0</v>
      </c>
      <c r="AP13" s="56" t="str">
        <f t="shared" si="14"/>
        <v/>
      </c>
      <c r="AQ13" s="56" t="str">
        <f t="shared" si="15"/>
        <v/>
      </c>
      <c r="AR13" s="56" t="str">
        <f t="shared" si="16"/>
        <v/>
      </c>
      <c r="AS13" s="90">
        <f t="shared" si="17"/>
        <v>0</v>
      </c>
    </row>
    <row r="14" spans="1:45" ht="14.25" x14ac:dyDescent="0.2">
      <c r="A14" s="57">
        <f t="shared" si="18"/>
        <v>7</v>
      </c>
      <c r="B14" s="181"/>
      <c r="C14" s="167"/>
      <c r="D14" s="167"/>
      <c r="E14" s="155"/>
      <c r="F14" s="45"/>
      <c r="G14" s="165"/>
      <c r="H14" s="149"/>
      <c r="I14" s="171"/>
      <c r="J14" s="185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0" t="str">
        <f t="shared" si="0"/>
        <v/>
      </c>
      <c r="X14" s="55" t="str">
        <f t="shared" si="1"/>
        <v/>
      </c>
      <c r="Y14" s="56" t="str">
        <f t="shared" si="2"/>
        <v/>
      </c>
      <c r="Z14" s="56" t="str">
        <f t="shared" si="3"/>
        <v/>
      </c>
      <c r="AA14" s="56" t="str">
        <f t="shared" si="4"/>
        <v/>
      </c>
      <c r="AB14" s="56" t="str">
        <f t="shared" si="5"/>
        <v/>
      </c>
      <c r="AC14" s="56" t="str">
        <f t="shared" si="6"/>
        <v/>
      </c>
      <c r="AD14" s="56" t="str">
        <f t="shared" si="7"/>
        <v/>
      </c>
      <c r="AE14" s="56" t="str">
        <f t="shared" si="8"/>
        <v/>
      </c>
      <c r="AF14" s="56" t="str">
        <f t="shared" si="20"/>
        <v/>
      </c>
      <c r="AG14" s="56" t="str">
        <f t="shared" si="21"/>
        <v/>
      </c>
      <c r="AH14" s="56" t="str">
        <f t="shared" si="22"/>
        <v/>
      </c>
      <c r="AI14" s="56" t="str">
        <f t="shared" si="9"/>
        <v/>
      </c>
      <c r="AJ14" s="56">
        <f t="shared" si="23"/>
        <v>0</v>
      </c>
      <c r="AK14" s="56" t="str">
        <f t="shared" si="10"/>
        <v/>
      </c>
      <c r="AL14" s="56" t="str">
        <f t="shared" si="11"/>
        <v/>
      </c>
      <c r="AM14" s="56" t="str">
        <f t="shared" si="12"/>
        <v/>
      </c>
      <c r="AN14" s="56" t="str">
        <f t="shared" si="13"/>
        <v/>
      </c>
      <c r="AO14" s="56">
        <f t="shared" si="19"/>
        <v>0</v>
      </c>
      <c r="AP14" s="56" t="str">
        <f t="shared" si="14"/>
        <v/>
      </c>
      <c r="AQ14" s="56" t="str">
        <f t="shared" si="15"/>
        <v/>
      </c>
      <c r="AR14" s="56" t="str">
        <f t="shared" si="16"/>
        <v/>
      </c>
      <c r="AS14" s="90">
        <f t="shared" si="17"/>
        <v>0</v>
      </c>
    </row>
    <row r="15" spans="1:45" ht="14.25" x14ac:dyDescent="0.2">
      <c r="A15" s="57">
        <f t="shared" si="18"/>
        <v>8</v>
      </c>
      <c r="B15" s="181"/>
      <c r="C15" s="167"/>
      <c r="D15" s="167"/>
      <c r="E15" s="155"/>
      <c r="F15" s="45"/>
      <c r="G15" s="165"/>
      <c r="H15" s="149"/>
      <c r="I15" s="171"/>
      <c r="J15" s="185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0" t="str">
        <f t="shared" si="0"/>
        <v/>
      </c>
      <c r="X15" s="55" t="str">
        <f t="shared" si="1"/>
        <v/>
      </c>
      <c r="Y15" s="56" t="str">
        <f t="shared" si="2"/>
        <v/>
      </c>
      <c r="Z15" s="56" t="str">
        <f t="shared" si="3"/>
        <v/>
      </c>
      <c r="AA15" s="56" t="str">
        <f t="shared" si="4"/>
        <v/>
      </c>
      <c r="AB15" s="56" t="str">
        <f t="shared" si="5"/>
        <v/>
      </c>
      <c r="AC15" s="56" t="str">
        <f t="shared" si="6"/>
        <v/>
      </c>
      <c r="AD15" s="56" t="str">
        <f t="shared" si="7"/>
        <v/>
      </c>
      <c r="AE15" s="56" t="str">
        <f t="shared" si="8"/>
        <v/>
      </c>
      <c r="AF15" s="56" t="str">
        <f t="shared" si="20"/>
        <v/>
      </c>
      <c r="AG15" s="56" t="str">
        <f t="shared" si="21"/>
        <v/>
      </c>
      <c r="AH15" s="56" t="str">
        <f t="shared" si="22"/>
        <v/>
      </c>
      <c r="AI15" s="56" t="str">
        <f t="shared" si="9"/>
        <v/>
      </c>
      <c r="AJ15" s="56">
        <f t="shared" si="23"/>
        <v>0</v>
      </c>
      <c r="AK15" s="56" t="str">
        <f t="shared" si="10"/>
        <v/>
      </c>
      <c r="AL15" s="56" t="str">
        <f t="shared" si="11"/>
        <v/>
      </c>
      <c r="AM15" s="56" t="str">
        <f t="shared" si="12"/>
        <v/>
      </c>
      <c r="AN15" s="56" t="str">
        <f t="shared" si="13"/>
        <v/>
      </c>
      <c r="AO15" s="56">
        <f t="shared" si="19"/>
        <v>0</v>
      </c>
      <c r="AP15" s="56" t="str">
        <f t="shared" si="14"/>
        <v/>
      </c>
      <c r="AQ15" s="56" t="str">
        <f t="shared" si="15"/>
        <v/>
      </c>
      <c r="AR15" s="56" t="str">
        <f t="shared" si="16"/>
        <v/>
      </c>
      <c r="AS15" s="90">
        <f t="shared" si="17"/>
        <v>0</v>
      </c>
    </row>
    <row r="16" spans="1:45" ht="14.25" x14ac:dyDescent="0.2">
      <c r="A16" s="57">
        <f t="shared" si="18"/>
        <v>9</v>
      </c>
      <c r="B16" s="181"/>
      <c r="C16" s="167"/>
      <c r="D16" s="167"/>
      <c r="E16" s="155"/>
      <c r="F16" s="45"/>
      <c r="G16" s="165"/>
      <c r="H16" s="149"/>
      <c r="I16" s="171"/>
      <c r="J16" s="185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0" t="str">
        <f t="shared" si="0"/>
        <v/>
      </c>
      <c r="X16" s="55" t="str">
        <f t="shared" si="1"/>
        <v/>
      </c>
      <c r="Y16" s="56" t="str">
        <f t="shared" si="2"/>
        <v/>
      </c>
      <c r="Z16" s="56" t="str">
        <f t="shared" si="3"/>
        <v/>
      </c>
      <c r="AA16" s="56" t="str">
        <f t="shared" si="4"/>
        <v/>
      </c>
      <c r="AB16" s="56" t="str">
        <f t="shared" si="5"/>
        <v/>
      </c>
      <c r="AC16" s="56" t="str">
        <f t="shared" si="6"/>
        <v/>
      </c>
      <c r="AD16" s="56" t="str">
        <f t="shared" si="7"/>
        <v/>
      </c>
      <c r="AE16" s="56" t="str">
        <f t="shared" si="8"/>
        <v/>
      </c>
      <c r="AF16" s="56" t="str">
        <f t="shared" si="20"/>
        <v/>
      </c>
      <c r="AG16" s="56" t="str">
        <f t="shared" si="21"/>
        <v/>
      </c>
      <c r="AH16" s="56" t="str">
        <f t="shared" si="22"/>
        <v/>
      </c>
      <c r="AI16" s="56" t="str">
        <f t="shared" si="9"/>
        <v/>
      </c>
      <c r="AJ16" s="56">
        <f t="shared" si="23"/>
        <v>0</v>
      </c>
      <c r="AK16" s="56" t="str">
        <f t="shared" si="10"/>
        <v/>
      </c>
      <c r="AL16" s="56" t="str">
        <f t="shared" si="11"/>
        <v/>
      </c>
      <c r="AM16" s="56" t="str">
        <f t="shared" si="12"/>
        <v/>
      </c>
      <c r="AN16" s="56" t="str">
        <f t="shared" si="13"/>
        <v/>
      </c>
      <c r="AO16" s="56">
        <f t="shared" si="19"/>
        <v>0</v>
      </c>
      <c r="AP16" s="56" t="str">
        <f t="shared" si="14"/>
        <v/>
      </c>
      <c r="AQ16" s="56" t="str">
        <f t="shared" si="15"/>
        <v/>
      </c>
      <c r="AR16" s="56" t="str">
        <f t="shared" si="16"/>
        <v/>
      </c>
      <c r="AS16" s="90">
        <f t="shared" si="17"/>
        <v>0</v>
      </c>
    </row>
    <row r="17" spans="1:45" ht="14.25" x14ac:dyDescent="0.2">
      <c r="A17" s="57">
        <f t="shared" si="18"/>
        <v>10</v>
      </c>
      <c r="B17" s="181"/>
      <c r="C17" s="167"/>
      <c r="D17" s="167"/>
      <c r="E17" s="155"/>
      <c r="F17" s="45"/>
      <c r="G17" s="165"/>
      <c r="H17" s="149"/>
      <c r="I17" s="171"/>
      <c r="J17" s="185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0" t="str">
        <f t="shared" si="0"/>
        <v/>
      </c>
      <c r="X17" s="55" t="str">
        <f t="shared" si="1"/>
        <v/>
      </c>
      <c r="Y17" s="56" t="str">
        <f t="shared" si="2"/>
        <v/>
      </c>
      <c r="Z17" s="56" t="str">
        <f t="shared" si="3"/>
        <v/>
      </c>
      <c r="AA17" s="56" t="str">
        <f t="shared" si="4"/>
        <v/>
      </c>
      <c r="AB17" s="56" t="str">
        <f t="shared" si="5"/>
        <v/>
      </c>
      <c r="AC17" s="56" t="str">
        <f t="shared" si="6"/>
        <v/>
      </c>
      <c r="AD17" s="56" t="str">
        <f t="shared" si="7"/>
        <v/>
      </c>
      <c r="AE17" s="56" t="str">
        <f t="shared" si="8"/>
        <v/>
      </c>
      <c r="AF17" s="56" t="str">
        <f t="shared" si="20"/>
        <v/>
      </c>
      <c r="AG17" s="56" t="str">
        <f t="shared" si="21"/>
        <v/>
      </c>
      <c r="AH17" s="56" t="str">
        <f t="shared" si="22"/>
        <v/>
      </c>
      <c r="AI17" s="56" t="str">
        <f t="shared" si="9"/>
        <v/>
      </c>
      <c r="AJ17" s="56">
        <f t="shared" si="23"/>
        <v>0</v>
      </c>
      <c r="AK17" s="56" t="str">
        <f t="shared" si="10"/>
        <v/>
      </c>
      <c r="AL17" s="56" t="str">
        <f t="shared" si="11"/>
        <v/>
      </c>
      <c r="AM17" s="56" t="str">
        <f t="shared" si="12"/>
        <v/>
      </c>
      <c r="AN17" s="56" t="str">
        <f t="shared" si="13"/>
        <v/>
      </c>
      <c r="AO17" s="56">
        <f t="shared" si="19"/>
        <v>0</v>
      </c>
      <c r="AP17" s="56" t="str">
        <f t="shared" si="14"/>
        <v/>
      </c>
      <c r="AQ17" s="56" t="str">
        <f t="shared" si="15"/>
        <v/>
      </c>
      <c r="AR17" s="56" t="str">
        <f t="shared" si="16"/>
        <v/>
      </c>
      <c r="AS17" s="90">
        <f t="shared" si="17"/>
        <v>0</v>
      </c>
    </row>
    <row r="18" spans="1:45" ht="14.25" x14ac:dyDescent="0.2">
      <c r="A18" s="57">
        <f t="shared" si="18"/>
        <v>11</v>
      </c>
      <c r="B18" s="181"/>
      <c r="C18" s="167"/>
      <c r="D18" s="167"/>
      <c r="E18" s="155"/>
      <c r="F18" s="45"/>
      <c r="G18" s="165"/>
      <c r="H18" s="149"/>
      <c r="I18" s="171"/>
      <c r="J18" s="185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0" t="str">
        <f t="shared" si="0"/>
        <v/>
      </c>
      <c r="X18" s="55" t="str">
        <f t="shared" si="1"/>
        <v/>
      </c>
      <c r="Y18" s="56" t="str">
        <f t="shared" si="2"/>
        <v/>
      </c>
      <c r="Z18" s="56" t="str">
        <f t="shared" si="3"/>
        <v/>
      </c>
      <c r="AA18" s="56" t="str">
        <f t="shared" si="4"/>
        <v/>
      </c>
      <c r="AB18" s="56" t="str">
        <f t="shared" si="5"/>
        <v/>
      </c>
      <c r="AC18" s="56" t="str">
        <f t="shared" si="6"/>
        <v/>
      </c>
      <c r="AD18" s="56" t="str">
        <f t="shared" si="7"/>
        <v/>
      </c>
      <c r="AE18" s="56" t="str">
        <f t="shared" si="8"/>
        <v/>
      </c>
      <c r="AF18" s="56" t="str">
        <f t="shared" si="20"/>
        <v/>
      </c>
      <c r="AG18" s="56" t="str">
        <f t="shared" si="21"/>
        <v/>
      </c>
      <c r="AH18" s="56" t="str">
        <f t="shared" si="22"/>
        <v/>
      </c>
      <c r="AI18" s="56" t="str">
        <f t="shared" si="9"/>
        <v/>
      </c>
      <c r="AJ18" s="56">
        <f t="shared" si="23"/>
        <v>0</v>
      </c>
      <c r="AK18" s="56" t="str">
        <f t="shared" si="10"/>
        <v/>
      </c>
      <c r="AL18" s="56" t="str">
        <f t="shared" si="11"/>
        <v/>
      </c>
      <c r="AM18" s="56" t="str">
        <f t="shared" si="12"/>
        <v/>
      </c>
      <c r="AN18" s="56" t="str">
        <f t="shared" si="13"/>
        <v/>
      </c>
      <c r="AO18" s="56">
        <f t="shared" si="19"/>
        <v>0</v>
      </c>
      <c r="AP18" s="56" t="str">
        <f t="shared" si="14"/>
        <v/>
      </c>
      <c r="AQ18" s="56" t="str">
        <f t="shared" si="15"/>
        <v/>
      </c>
      <c r="AR18" s="56" t="str">
        <f t="shared" si="16"/>
        <v/>
      </c>
      <c r="AS18" s="90">
        <f t="shared" si="17"/>
        <v>0</v>
      </c>
    </row>
    <row r="19" spans="1:45" ht="14.25" x14ac:dyDescent="0.2">
      <c r="A19" s="57">
        <f t="shared" si="18"/>
        <v>12</v>
      </c>
      <c r="B19" s="181"/>
      <c r="C19" s="167"/>
      <c r="D19" s="167"/>
      <c r="E19" s="155"/>
      <c r="F19" s="45"/>
      <c r="G19" s="165"/>
      <c r="H19" s="149"/>
      <c r="I19" s="171"/>
      <c r="J19" s="185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0" t="str">
        <f t="shared" si="0"/>
        <v/>
      </c>
      <c r="X19" s="55" t="str">
        <f t="shared" si="1"/>
        <v/>
      </c>
      <c r="Y19" s="56" t="str">
        <f t="shared" si="2"/>
        <v/>
      </c>
      <c r="Z19" s="56" t="str">
        <f t="shared" si="3"/>
        <v/>
      </c>
      <c r="AA19" s="56" t="str">
        <f t="shared" si="4"/>
        <v/>
      </c>
      <c r="AB19" s="56" t="str">
        <f t="shared" si="5"/>
        <v/>
      </c>
      <c r="AC19" s="56" t="str">
        <f t="shared" si="6"/>
        <v/>
      </c>
      <c r="AD19" s="56" t="str">
        <f t="shared" si="7"/>
        <v/>
      </c>
      <c r="AE19" s="56" t="str">
        <f t="shared" si="8"/>
        <v/>
      </c>
      <c r="AF19" s="56" t="str">
        <f t="shared" si="20"/>
        <v/>
      </c>
      <c r="AG19" s="56" t="str">
        <f t="shared" si="21"/>
        <v/>
      </c>
      <c r="AH19" s="56" t="str">
        <f t="shared" si="22"/>
        <v/>
      </c>
      <c r="AI19" s="56" t="str">
        <f t="shared" si="9"/>
        <v/>
      </c>
      <c r="AJ19" s="56">
        <f t="shared" si="23"/>
        <v>0</v>
      </c>
      <c r="AK19" s="56" t="str">
        <f t="shared" si="10"/>
        <v/>
      </c>
      <c r="AL19" s="56" t="str">
        <f t="shared" si="11"/>
        <v/>
      </c>
      <c r="AM19" s="56" t="str">
        <f t="shared" si="12"/>
        <v/>
      </c>
      <c r="AN19" s="56" t="str">
        <f t="shared" si="13"/>
        <v/>
      </c>
      <c r="AO19" s="56">
        <f t="shared" si="19"/>
        <v>0</v>
      </c>
      <c r="AP19" s="56" t="str">
        <f t="shared" si="14"/>
        <v/>
      </c>
      <c r="AQ19" s="56" t="str">
        <f t="shared" si="15"/>
        <v/>
      </c>
      <c r="AR19" s="56" t="str">
        <f t="shared" si="16"/>
        <v/>
      </c>
      <c r="AS19" s="90">
        <f t="shared" si="17"/>
        <v>0</v>
      </c>
    </row>
    <row r="20" spans="1:45" ht="15" x14ac:dyDescent="0.2">
      <c r="A20" s="57">
        <f t="shared" si="18"/>
        <v>13</v>
      </c>
      <c r="B20" s="58"/>
      <c r="C20" s="167"/>
      <c r="D20" s="167"/>
      <c r="E20" s="155"/>
      <c r="F20" s="45"/>
      <c r="G20" s="164"/>
      <c r="H20" s="151"/>
      <c r="I20" s="170"/>
      <c r="J20" s="158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0" t="str">
        <f t="shared" si="0"/>
        <v/>
      </c>
      <c r="X20" s="55" t="str">
        <f t="shared" si="1"/>
        <v/>
      </c>
      <c r="Y20" s="56" t="str">
        <f t="shared" si="2"/>
        <v/>
      </c>
      <c r="Z20" s="56" t="str">
        <f t="shared" si="3"/>
        <v/>
      </c>
      <c r="AA20" s="56" t="str">
        <f t="shared" si="4"/>
        <v/>
      </c>
      <c r="AB20" s="56" t="str">
        <f t="shared" si="5"/>
        <v/>
      </c>
      <c r="AC20" s="56" t="str">
        <f t="shared" si="6"/>
        <v/>
      </c>
      <c r="AD20" s="56" t="str">
        <f t="shared" si="7"/>
        <v/>
      </c>
      <c r="AE20" s="56" t="str">
        <f t="shared" si="8"/>
        <v/>
      </c>
      <c r="AF20" s="56" t="str">
        <f t="shared" si="20"/>
        <v/>
      </c>
      <c r="AG20" s="56" t="str">
        <f t="shared" si="21"/>
        <v/>
      </c>
      <c r="AH20" s="56" t="str">
        <f t="shared" si="22"/>
        <v/>
      </c>
      <c r="AI20" s="56" t="str">
        <f t="shared" si="9"/>
        <v/>
      </c>
      <c r="AJ20" s="56">
        <f t="shared" si="23"/>
        <v>0</v>
      </c>
      <c r="AK20" s="56" t="str">
        <f t="shared" si="10"/>
        <v/>
      </c>
      <c r="AL20" s="56" t="str">
        <f t="shared" si="11"/>
        <v/>
      </c>
      <c r="AM20" s="56" t="str">
        <f t="shared" si="12"/>
        <v/>
      </c>
      <c r="AN20" s="56" t="str">
        <f t="shared" si="13"/>
        <v/>
      </c>
      <c r="AO20" s="56">
        <f t="shared" si="19"/>
        <v>0</v>
      </c>
      <c r="AP20" s="56" t="str">
        <f t="shared" si="14"/>
        <v/>
      </c>
      <c r="AQ20" s="56" t="str">
        <f t="shared" si="15"/>
        <v/>
      </c>
      <c r="AR20" s="56" t="str">
        <f t="shared" si="16"/>
        <v/>
      </c>
      <c r="AS20" s="90">
        <f t="shared" si="17"/>
        <v>0</v>
      </c>
    </row>
    <row r="21" spans="1:45" ht="15" x14ac:dyDescent="0.2">
      <c r="A21" s="57">
        <f t="shared" si="18"/>
        <v>14</v>
      </c>
      <c r="B21" s="58"/>
      <c r="C21" s="167"/>
      <c r="D21" s="167"/>
      <c r="E21" s="155"/>
      <c r="F21" s="45"/>
      <c r="G21" s="164"/>
      <c r="H21" s="151"/>
      <c r="I21" s="170"/>
      <c r="J21" s="158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0" t="str">
        <f t="shared" si="0"/>
        <v/>
      </c>
      <c r="X21" s="55" t="str">
        <f t="shared" si="1"/>
        <v/>
      </c>
      <c r="Y21" s="56" t="str">
        <f t="shared" si="2"/>
        <v/>
      </c>
      <c r="Z21" s="56" t="str">
        <f t="shared" si="3"/>
        <v/>
      </c>
      <c r="AA21" s="56" t="str">
        <f t="shared" si="4"/>
        <v/>
      </c>
      <c r="AB21" s="56" t="str">
        <f t="shared" si="5"/>
        <v/>
      </c>
      <c r="AC21" s="56" t="str">
        <f t="shared" si="6"/>
        <v/>
      </c>
      <c r="AD21" s="56" t="str">
        <f t="shared" si="7"/>
        <v/>
      </c>
      <c r="AE21" s="56" t="str">
        <f t="shared" si="8"/>
        <v/>
      </c>
      <c r="AF21" s="56" t="str">
        <f t="shared" si="20"/>
        <v/>
      </c>
      <c r="AG21" s="56" t="str">
        <f t="shared" si="21"/>
        <v/>
      </c>
      <c r="AH21" s="56" t="str">
        <f t="shared" si="22"/>
        <v/>
      </c>
      <c r="AI21" s="56" t="str">
        <f t="shared" si="9"/>
        <v/>
      </c>
      <c r="AJ21" s="56">
        <f t="shared" si="23"/>
        <v>0</v>
      </c>
      <c r="AK21" s="56" t="str">
        <f t="shared" si="10"/>
        <v/>
      </c>
      <c r="AL21" s="56" t="str">
        <f t="shared" si="11"/>
        <v/>
      </c>
      <c r="AM21" s="56" t="str">
        <f t="shared" si="12"/>
        <v/>
      </c>
      <c r="AN21" s="56" t="str">
        <f t="shared" si="13"/>
        <v/>
      </c>
      <c r="AO21" s="56">
        <f t="shared" si="19"/>
        <v>0</v>
      </c>
      <c r="AP21" s="56" t="str">
        <f t="shared" si="14"/>
        <v/>
      </c>
      <c r="AQ21" s="56" t="str">
        <f t="shared" si="15"/>
        <v/>
      </c>
      <c r="AR21" s="56" t="str">
        <f t="shared" si="16"/>
        <v/>
      </c>
      <c r="AS21" s="90">
        <f t="shared" si="17"/>
        <v>0</v>
      </c>
    </row>
    <row r="22" spans="1:45" ht="15" x14ac:dyDescent="0.2">
      <c r="A22" s="57">
        <f t="shared" si="18"/>
        <v>15</v>
      </c>
      <c r="B22" s="58"/>
      <c r="C22" s="167"/>
      <c r="D22" s="167"/>
      <c r="E22" s="155"/>
      <c r="F22" s="45"/>
      <c r="G22" s="165"/>
      <c r="H22" s="151"/>
      <c r="I22" s="171"/>
      <c r="J22" s="159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0" t="str">
        <f t="shared" si="0"/>
        <v/>
      </c>
      <c r="X22" s="55" t="str">
        <f t="shared" si="1"/>
        <v/>
      </c>
      <c r="Y22" s="56" t="str">
        <f t="shared" si="2"/>
        <v/>
      </c>
      <c r="Z22" s="56" t="str">
        <f t="shared" si="3"/>
        <v/>
      </c>
      <c r="AA22" s="56" t="str">
        <f t="shared" si="4"/>
        <v/>
      </c>
      <c r="AB22" s="56" t="str">
        <f t="shared" si="5"/>
        <v/>
      </c>
      <c r="AC22" s="56" t="str">
        <f t="shared" si="6"/>
        <v/>
      </c>
      <c r="AD22" s="56" t="str">
        <f t="shared" si="7"/>
        <v/>
      </c>
      <c r="AE22" s="56" t="str">
        <f t="shared" si="8"/>
        <v/>
      </c>
      <c r="AF22" s="56" t="str">
        <f t="shared" si="20"/>
        <v/>
      </c>
      <c r="AG22" s="56" t="str">
        <f t="shared" si="21"/>
        <v/>
      </c>
      <c r="AH22" s="56" t="str">
        <f t="shared" si="22"/>
        <v/>
      </c>
      <c r="AI22" s="56" t="str">
        <f t="shared" si="9"/>
        <v/>
      </c>
      <c r="AJ22" s="56">
        <f t="shared" si="23"/>
        <v>0</v>
      </c>
      <c r="AK22" s="56" t="str">
        <f t="shared" si="10"/>
        <v/>
      </c>
      <c r="AL22" s="56" t="str">
        <f t="shared" si="11"/>
        <v/>
      </c>
      <c r="AM22" s="56" t="str">
        <f t="shared" si="12"/>
        <v/>
      </c>
      <c r="AN22" s="56" t="str">
        <f t="shared" si="13"/>
        <v/>
      </c>
      <c r="AO22" s="56">
        <f t="shared" si="19"/>
        <v>0</v>
      </c>
      <c r="AP22" s="56" t="str">
        <f t="shared" si="14"/>
        <v/>
      </c>
      <c r="AQ22" s="56" t="str">
        <f t="shared" si="15"/>
        <v/>
      </c>
      <c r="AR22" s="56" t="str">
        <f t="shared" si="16"/>
        <v/>
      </c>
      <c r="AS22" s="90">
        <f t="shared" si="17"/>
        <v>0</v>
      </c>
    </row>
    <row r="23" spans="1:45" ht="15" x14ac:dyDescent="0.2">
      <c r="A23" s="57">
        <f t="shared" si="18"/>
        <v>16</v>
      </c>
      <c r="B23" s="58"/>
      <c r="C23" s="167"/>
      <c r="D23" s="167"/>
      <c r="E23" s="155"/>
      <c r="F23" s="45"/>
      <c r="G23" s="164"/>
      <c r="H23" s="151"/>
      <c r="I23" s="170"/>
      <c r="J23" s="158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0" t="str">
        <f t="shared" si="0"/>
        <v/>
      </c>
      <c r="X23" s="55" t="str">
        <f t="shared" si="1"/>
        <v/>
      </c>
      <c r="Y23" s="56" t="str">
        <f t="shared" si="2"/>
        <v/>
      </c>
      <c r="Z23" s="56" t="str">
        <f t="shared" si="3"/>
        <v/>
      </c>
      <c r="AA23" s="56" t="str">
        <f t="shared" si="4"/>
        <v/>
      </c>
      <c r="AB23" s="56" t="str">
        <f t="shared" si="5"/>
        <v/>
      </c>
      <c r="AC23" s="56" t="str">
        <f t="shared" si="6"/>
        <v/>
      </c>
      <c r="AD23" s="56" t="str">
        <f t="shared" si="7"/>
        <v/>
      </c>
      <c r="AE23" s="56" t="str">
        <f t="shared" si="8"/>
        <v/>
      </c>
      <c r="AF23" s="56" t="str">
        <f t="shared" si="20"/>
        <v/>
      </c>
      <c r="AG23" s="56" t="str">
        <f t="shared" si="21"/>
        <v/>
      </c>
      <c r="AH23" s="56" t="str">
        <f t="shared" si="22"/>
        <v/>
      </c>
      <c r="AI23" s="56" t="str">
        <f t="shared" si="9"/>
        <v/>
      </c>
      <c r="AJ23" s="56">
        <f t="shared" si="23"/>
        <v>0</v>
      </c>
      <c r="AK23" s="56" t="str">
        <f t="shared" si="10"/>
        <v/>
      </c>
      <c r="AL23" s="56" t="str">
        <f t="shared" si="11"/>
        <v/>
      </c>
      <c r="AM23" s="56" t="str">
        <f t="shared" si="12"/>
        <v/>
      </c>
      <c r="AN23" s="56" t="str">
        <f t="shared" si="13"/>
        <v/>
      </c>
      <c r="AO23" s="56">
        <f t="shared" si="19"/>
        <v>0</v>
      </c>
      <c r="AP23" s="56" t="str">
        <f t="shared" si="14"/>
        <v/>
      </c>
      <c r="AQ23" s="56" t="str">
        <f t="shared" si="15"/>
        <v/>
      </c>
      <c r="AR23" s="56" t="str">
        <f t="shared" si="16"/>
        <v/>
      </c>
      <c r="AS23" s="90">
        <f t="shared" si="17"/>
        <v>0</v>
      </c>
    </row>
    <row r="24" spans="1:45" ht="15" x14ac:dyDescent="0.2">
      <c r="A24" s="57">
        <f t="shared" si="18"/>
        <v>17</v>
      </c>
      <c r="B24" s="58"/>
      <c r="C24" s="167"/>
      <c r="D24" s="167"/>
      <c r="E24" s="155"/>
      <c r="F24" s="45"/>
      <c r="G24" s="164"/>
      <c r="H24" s="151"/>
      <c r="I24" s="170"/>
      <c r="J24" s="158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0" t="str">
        <f t="shared" si="0"/>
        <v/>
      </c>
      <c r="X24" s="55" t="str">
        <f t="shared" si="1"/>
        <v/>
      </c>
      <c r="Y24" s="56" t="str">
        <f t="shared" si="2"/>
        <v/>
      </c>
      <c r="Z24" s="56" t="str">
        <f t="shared" si="3"/>
        <v/>
      </c>
      <c r="AA24" s="56" t="str">
        <f t="shared" si="4"/>
        <v/>
      </c>
      <c r="AB24" s="56" t="str">
        <f t="shared" si="5"/>
        <v/>
      </c>
      <c r="AC24" s="56" t="str">
        <f t="shared" si="6"/>
        <v/>
      </c>
      <c r="AD24" s="56" t="str">
        <f t="shared" si="7"/>
        <v/>
      </c>
      <c r="AE24" s="56" t="str">
        <f t="shared" si="8"/>
        <v/>
      </c>
      <c r="AF24" s="56" t="str">
        <f t="shared" si="20"/>
        <v/>
      </c>
      <c r="AG24" s="56" t="str">
        <f t="shared" si="21"/>
        <v/>
      </c>
      <c r="AH24" s="56" t="str">
        <f t="shared" si="22"/>
        <v/>
      </c>
      <c r="AI24" s="56" t="str">
        <f t="shared" si="9"/>
        <v/>
      </c>
      <c r="AJ24" s="56">
        <f t="shared" si="23"/>
        <v>0</v>
      </c>
      <c r="AK24" s="56" t="str">
        <f t="shared" si="10"/>
        <v/>
      </c>
      <c r="AL24" s="56" t="str">
        <f t="shared" si="11"/>
        <v/>
      </c>
      <c r="AM24" s="56" t="str">
        <f t="shared" si="12"/>
        <v/>
      </c>
      <c r="AN24" s="56" t="str">
        <f t="shared" si="13"/>
        <v/>
      </c>
      <c r="AO24" s="56">
        <f t="shared" si="19"/>
        <v>0</v>
      </c>
      <c r="AP24" s="56" t="str">
        <f t="shared" si="14"/>
        <v/>
      </c>
      <c r="AQ24" s="56" t="str">
        <f t="shared" si="15"/>
        <v/>
      </c>
      <c r="AR24" s="56" t="str">
        <f t="shared" si="16"/>
        <v/>
      </c>
      <c r="AS24" s="90">
        <f t="shared" si="17"/>
        <v>0</v>
      </c>
    </row>
    <row r="25" spans="1:45" ht="15" x14ac:dyDescent="0.2">
      <c r="A25" s="57">
        <f t="shared" si="18"/>
        <v>18</v>
      </c>
      <c r="B25" s="58"/>
      <c r="C25" s="167"/>
      <c r="D25" s="167"/>
      <c r="E25" s="155"/>
      <c r="F25" s="45"/>
      <c r="G25" s="164"/>
      <c r="H25" s="151"/>
      <c r="I25" s="170"/>
      <c r="J25" s="158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0" t="str">
        <f t="shared" si="0"/>
        <v/>
      </c>
      <c r="X25" s="55" t="str">
        <f t="shared" si="1"/>
        <v/>
      </c>
      <c r="Y25" s="56" t="str">
        <f t="shared" si="2"/>
        <v/>
      </c>
      <c r="Z25" s="56" t="str">
        <f t="shared" si="3"/>
        <v/>
      </c>
      <c r="AA25" s="56" t="str">
        <f t="shared" si="4"/>
        <v/>
      </c>
      <c r="AB25" s="56" t="str">
        <f t="shared" si="5"/>
        <v/>
      </c>
      <c r="AC25" s="56" t="str">
        <f t="shared" si="6"/>
        <v/>
      </c>
      <c r="AD25" s="56" t="str">
        <f t="shared" si="7"/>
        <v/>
      </c>
      <c r="AE25" s="56" t="str">
        <f t="shared" si="8"/>
        <v/>
      </c>
      <c r="AF25" s="56" t="str">
        <f t="shared" si="20"/>
        <v/>
      </c>
      <c r="AG25" s="56" t="str">
        <f t="shared" si="21"/>
        <v/>
      </c>
      <c r="AH25" s="56" t="str">
        <f t="shared" si="22"/>
        <v/>
      </c>
      <c r="AI25" s="56" t="str">
        <f t="shared" si="9"/>
        <v/>
      </c>
      <c r="AJ25" s="56">
        <f t="shared" si="23"/>
        <v>0</v>
      </c>
      <c r="AK25" s="56" t="str">
        <f t="shared" si="10"/>
        <v/>
      </c>
      <c r="AL25" s="56" t="str">
        <f t="shared" si="11"/>
        <v/>
      </c>
      <c r="AM25" s="56" t="str">
        <f t="shared" si="12"/>
        <v/>
      </c>
      <c r="AN25" s="56" t="str">
        <f t="shared" si="13"/>
        <v/>
      </c>
      <c r="AO25" s="56">
        <f t="shared" si="19"/>
        <v>0</v>
      </c>
      <c r="AP25" s="56" t="str">
        <f t="shared" si="14"/>
        <v/>
      </c>
      <c r="AQ25" s="56" t="str">
        <f t="shared" si="15"/>
        <v/>
      </c>
      <c r="AR25" s="56" t="str">
        <f t="shared" si="16"/>
        <v/>
      </c>
      <c r="AS25" s="90">
        <f t="shared" si="17"/>
        <v>0</v>
      </c>
    </row>
    <row r="26" spans="1:45" ht="15" x14ac:dyDescent="0.2">
      <c r="A26" s="57">
        <f t="shared" si="18"/>
        <v>19</v>
      </c>
      <c r="B26" s="58"/>
      <c r="C26" s="167"/>
      <c r="D26" s="167"/>
      <c r="E26" s="155"/>
      <c r="F26" s="45"/>
      <c r="G26" s="164"/>
      <c r="H26" s="151"/>
      <c r="I26" s="170"/>
      <c r="J26" s="158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0" t="str">
        <f t="shared" si="0"/>
        <v/>
      </c>
      <c r="X26" s="55" t="str">
        <f t="shared" si="1"/>
        <v/>
      </c>
      <c r="Y26" s="56" t="str">
        <f t="shared" si="2"/>
        <v/>
      </c>
      <c r="Z26" s="56" t="str">
        <f t="shared" si="3"/>
        <v/>
      </c>
      <c r="AA26" s="56" t="str">
        <f t="shared" si="4"/>
        <v/>
      </c>
      <c r="AB26" s="56" t="str">
        <f t="shared" si="5"/>
        <v/>
      </c>
      <c r="AC26" s="56" t="str">
        <f t="shared" si="6"/>
        <v/>
      </c>
      <c r="AD26" s="56" t="str">
        <f t="shared" si="7"/>
        <v/>
      </c>
      <c r="AE26" s="56" t="str">
        <f t="shared" si="8"/>
        <v/>
      </c>
      <c r="AF26" s="56" t="str">
        <f t="shared" si="20"/>
        <v/>
      </c>
      <c r="AG26" s="56" t="str">
        <f t="shared" si="21"/>
        <v/>
      </c>
      <c r="AH26" s="56" t="str">
        <f t="shared" si="22"/>
        <v/>
      </c>
      <c r="AI26" s="56" t="str">
        <f t="shared" si="9"/>
        <v/>
      </c>
      <c r="AJ26" s="56">
        <f t="shared" si="23"/>
        <v>0</v>
      </c>
      <c r="AK26" s="56" t="str">
        <f t="shared" si="10"/>
        <v/>
      </c>
      <c r="AL26" s="56" t="str">
        <f t="shared" si="11"/>
        <v/>
      </c>
      <c r="AM26" s="56" t="str">
        <f t="shared" si="12"/>
        <v/>
      </c>
      <c r="AN26" s="56" t="str">
        <f t="shared" si="13"/>
        <v/>
      </c>
      <c r="AO26" s="56">
        <f t="shared" si="19"/>
        <v>0</v>
      </c>
      <c r="AP26" s="56" t="str">
        <f t="shared" si="14"/>
        <v/>
      </c>
      <c r="AQ26" s="56" t="str">
        <f t="shared" si="15"/>
        <v/>
      </c>
      <c r="AR26" s="56" t="str">
        <f t="shared" si="16"/>
        <v/>
      </c>
      <c r="AS26" s="90">
        <f t="shared" si="17"/>
        <v>0</v>
      </c>
    </row>
    <row r="27" spans="1:45" ht="15.75" thickBot="1" x14ac:dyDescent="0.25">
      <c r="A27" s="68">
        <f t="shared" si="18"/>
        <v>20</v>
      </c>
      <c r="B27" s="59"/>
      <c r="C27" s="166"/>
      <c r="D27" s="166"/>
      <c r="E27" s="154"/>
      <c r="F27" s="48"/>
      <c r="G27" s="162"/>
      <c r="H27" s="152"/>
      <c r="I27" s="168"/>
      <c r="J27" s="160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3" t="str">
        <f t="shared" si="0"/>
        <v/>
      </c>
      <c r="X27" s="60" t="str">
        <f t="shared" si="1"/>
        <v/>
      </c>
      <c r="Y27" s="61" t="str">
        <f t="shared" si="2"/>
        <v/>
      </c>
      <c r="Z27" s="61" t="str">
        <f t="shared" si="3"/>
        <v/>
      </c>
      <c r="AA27" s="61" t="str">
        <f t="shared" si="4"/>
        <v/>
      </c>
      <c r="AB27" s="61" t="str">
        <f t="shared" si="5"/>
        <v/>
      </c>
      <c r="AC27" s="61" t="str">
        <f t="shared" si="6"/>
        <v/>
      </c>
      <c r="AD27" s="61" t="str">
        <f t="shared" si="7"/>
        <v/>
      </c>
      <c r="AE27" s="61" t="str">
        <f t="shared" si="8"/>
        <v/>
      </c>
      <c r="AF27" s="61" t="str">
        <f t="shared" si="20"/>
        <v/>
      </c>
      <c r="AG27" s="61" t="str">
        <f t="shared" si="21"/>
        <v/>
      </c>
      <c r="AH27" s="61" t="str">
        <f t="shared" si="22"/>
        <v/>
      </c>
      <c r="AI27" s="61" t="str">
        <f t="shared" si="9"/>
        <v/>
      </c>
      <c r="AJ27" s="61">
        <f t="shared" si="23"/>
        <v>0</v>
      </c>
      <c r="AK27" s="61" t="str">
        <f t="shared" si="10"/>
        <v/>
      </c>
      <c r="AL27" s="61" t="str">
        <f t="shared" si="11"/>
        <v/>
      </c>
      <c r="AM27" s="61" t="str">
        <f t="shared" si="12"/>
        <v/>
      </c>
      <c r="AN27" s="61" t="str">
        <f t="shared" si="13"/>
        <v/>
      </c>
      <c r="AO27" s="61">
        <f t="shared" si="19"/>
        <v>0</v>
      </c>
      <c r="AP27" s="61" t="str">
        <f t="shared" si="14"/>
        <v/>
      </c>
      <c r="AQ27" s="61" t="str">
        <f t="shared" si="15"/>
        <v/>
      </c>
      <c r="AR27" s="117" t="str">
        <f t="shared" si="16"/>
        <v/>
      </c>
      <c r="AS27" s="91">
        <f t="shared" si="17"/>
        <v>0</v>
      </c>
    </row>
  </sheetData>
  <sheetProtection algorithmName="SHA-512" hashValue="gRe/22GQC0i9feBf5m1rIW2YCVXJX3EFV/B6ZX1S8JdwzoAiir2/rcOjA0JFU5oEr1EyAdt5DZ86lGpcM9FrCg==" saltValue="M27QOoMco+qkyLqq1Q9Xhw==" spinCount="100000" sheet="1" objects="1" scenarios="1"/>
  <mergeCells count="30">
    <mergeCell ref="AF5:AI5"/>
    <mergeCell ref="AB6:AC6"/>
    <mergeCell ref="AD6:AE6"/>
    <mergeCell ref="K6:M6"/>
    <mergeCell ref="N6:P6"/>
    <mergeCell ref="Q6:S6"/>
    <mergeCell ref="T6:V6"/>
    <mergeCell ref="X6:Y6"/>
    <mergeCell ref="Z6:AA6"/>
    <mergeCell ref="AK5:AO5"/>
    <mergeCell ref="T2:V2"/>
    <mergeCell ref="K3:M3"/>
    <mergeCell ref="N3:P3"/>
    <mergeCell ref="Q3:S3"/>
    <mergeCell ref="T3:V3"/>
    <mergeCell ref="W3:W5"/>
    <mergeCell ref="K4:M4"/>
    <mergeCell ref="N4:P4"/>
    <mergeCell ref="Q4:S4"/>
    <mergeCell ref="T4:V4"/>
    <mergeCell ref="Q2:S2"/>
    <mergeCell ref="K5:M5"/>
    <mergeCell ref="N5:P5"/>
    <mergeCell ref="Q5:S5"/>
    <mergeCell ref="T5:V5"/>
    <mergeCell ref="A1:A2"/>
    <mergeCell ref="C1:D1"/>
    <mergeCell ref="G1:J1"/>
    <mergeCell ref="K2:M2"/>
    <mergeCell ref="N2:P2"/>
  </mergeCells>
  <dataValidations count="9">
    <dataValidation type="list" allowBlank="1" showInputMessage="1" showErrorMessage="1" sqref="G1">
      <formula1>AllClubs</formula1>
    </dataValidation>
    <dataValidation type="list" allowBlank="1" showInputMessage="1" showErrorMessage="1" promptTitle="Last Grade played by player" sqref="Q8:Q27">
      <formula1>JuniorGrades</formula1>
    </dataValidation>
    <dataValidation type="list" allowBlank="1" showInputMessage="1" showErrorMessage="1" promptTitle="Last Grade played by player" sqref="N8:N27">
      <formula1>CSMLBAGrades</formula1>
    </dataValidation>
    <dataValidation type="list" allowBlank="1" showInputMessage="1" showErrorMessage="1" promptTitle="Last Grade played by player" sqref="K8:K27">
      <formula1>STGBAGrades</formula1>
    </dataValidation>
    <dataValidation type="list" allowBlank="1" showInputMessage="1" showErrorMessage="1" sqref="L8:L27 O8:O27 U8:U27 R8:R27">
      <formula1>PreviousPosition</formula1>
    </dataValidation>
    <dataValidation type="list" allowBlank="1" showInputMessage="1" showErrorMessage="1" promptTitle="Last Grade played by player" sqref="T8:T27">
      <formula1>PreviousGrade</formula1>
    </dataValidation>
    <dataValidation type="list" allowBlank="1" showInputMessage="1" showErrorMessage="1" sqref="M8:M27 V8:V27 P8:P27 S8:S27">
      <formula1>PrevSeasons</formula1>
    </dataValidation>
    <dataValidation allowBlank="1" showDropDown="1" showInputMessage="1" showErrorMessage="1" sqref="W8:W27"/>
    <dataValidation type="list" allowBlank="1" showInputMessage="1" showErrorMessage="1" error="Entry must be M or F" sqref="H8:H27">
      <formula1>"M, F"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S27"/>
  <sheetViews>
    <sheetView zoomScale="90" zoomScaleNormal="90" zoomScaleSheetLayoutView="100" workbookViewId="0">
      <selection activeCell="B8" sqref="B8:W27"/>
    </sheetView>
  </sheetViews>
  <sheetFormatPr defaultColWidth="8.85546875" defaultRowHeight="12.75" x14ac:dyDescent="0.2"/>
  <cols>
    <col min="1" max="1" width="7.140625" style="135" bestFit="1" customWidth="1"/>
    <col min="2" max="2" width="16.28515625" style="21" bestFit="1" customWidth="1"/>
    <col min="3" max="3" width="16.140625" style="62" bestFit="1" customWidth="1"/>
    <col min="4" max="4" width="13.28515625" style="62" bestFit="1" customWidth="1"/>
    <col min="5" max="5" width="12.42578125" style="63" bestFit="1" customWidth="1"/>
    <col min="6" max="6" width="15.140625" style="62" bestFit="1" customWidth="1"/>
    <col min="7" max="7" width="42.140625" style="62" bestFit="1" customWidth="1"/>
    <col min="8" max="8" width="8.7109375" style="64" customWidth="1"/>
    <col min="9" max="9" width="10.5703125" style="62" bestFit="1" customWidth="1"/>
    <col min="10" max="10" width="16.28515625" style="62" bestFit="1" customWidth="1"/>
    <col min="11" max="11" width="12.5703125" style="64" bestFit="1" customWidth="1"/>
    <col min="12" max="12" width="5.7109375" style="65" bestFit="1" customWidth="1"/>
    <col min="13" max="13" width="8.5703125" style="65" bestFit="1" customWidth="1"/>
    <col min="14" max="14" width="12.5703125" style="65" bestFit="1" customWidth="1"/>
    <col min="15" max="15" width="6" style="65" bestFit="1" customWidth="1"/>
    <col min="16" max="16" width="8.5703125" style="65" bestFit="1" customWidth="1"/>
    <col min="17" max="17" width="12.5703125" style="65" customWidth="1"/>
    <col min="18" max="18" width="6" style="65" bestFit="1" customWidth="1"/>
    <col min="19" max="19" width="8.5703125" style="65" bestFit="1" customWidth="1"/>
    <col min="20" max="20" width="12.5703125" style="65" bestFit="1" customWidth="1"/>
    <col min="21" max="21" width="6" style="65" bestFit="1" customWidth="1"/>
    <col min="22" max="22" width="7.7109375" style="65" bestFit="1" customWidth="1"/>
    <col min="23" max="23" width="9.140625" style="64" customWidth="1"/>
    <col min="24" max="41" width="9.140625" style="66" hidden="1" customWidth="1"/>
    <col min="42" max="43" width="9.140625" style="66" customWidth="1"/>
    <col min="44" max="45" width="13.42578125" style="66" customWidth="1"/>
    <col min="46" max="16384" width="8.85546875" style="23"/>
  </cols>
  <sheetData>
    <row r="1" spans="1:45" ht="21" thickBot="1" x14ac:dyDescent="0.25">
      <c r="A1" s="212"/>
      <c r="B1" s="172" t="s">
        <v>67</v>
      </c>
      <c r="C1" s="226">
        <f>YEAR(CutOffAge)</f>
        <v>2018</v>
      </c>
      <c r="D1" s="226"/>
      <c r="E1" s="173"/>
      <c r="F1" s="174" t="s">
        <v>68</v>
      </c>
      <c r="G1" s="227"/>
      <c r="H1" s="228"/>
      <c r="I1" s="228"/>
      <c r="J1" s="229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107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12" t="s">
        <v>98</v>
      </c>
      <c r="AS1" s="69">
        <f>SUM(AQ8:AQ27)</f>
        <v>0</v>
      </c>
    </row>
    <row r="2" spans="1:45" s="28" customFormat="1" ht="45.75" thickBot="1" x14ac:dyDescent="0.25">
      <c r="A2" s="213"/>
      <c r="B2" s="140" t="s">
        <v>70</v>
      </c>
      <c r="C2" s="141" t="s">
        <v>71</v>
      </c>
      <c r="D2" s="142" t="s">
        <v>72</v>
      </c>
      <c r="E2" s="143" t="s">
        <v>73</v>
      </c>
      <c r="F2" s="144" t="s">
        <v>74</v>
      </c>
      <c r="G2" s="138" t="s">
        <v>75</v>
      </c>
      <c r="H2" s="145" t="s">
        <v>153</v>
      </c>
      <c r="I2" s="139" t="s">
        <v>152</v>
      </c>
      <c r="J2" s="139" t="s">
        <v>154</v>
      </c>
      <c r="K2" s="214" t="s">
        <v>108</v>
      </c>
      <c r="L2" s="215"/>
      <c r="M2" s="216"/>
      <c r="N2" s="215" t="s">
        <v>111</v>
      </c>
      <c r="O2" s="215"/>
      <c r="P2" s="216"/>
      <c r="Q2" s="209" t="s">
        <v>133</v>
      </c>
      <c r="R2" s="210"/>
      <c r="S2" s="211"/>
      <c r="T2" s="209" t="s">
        <v>112</v>
      </c>
      <c r="U2" s="210"/>
      <c r="V2" s="211"/>
      <c r="W2" s="88"/>
      <c r="X2" s="110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3"/>
      <c r="AS2" s="70"/>
    </row>
    <row r="3" spans="1:45" ht="17.25" customHeight="1" x14ac:dyDescent="0.2">
      <c r="A3" s="43"/>
      <c r="B3" s="175"/>
      <c r="C3" s="176"/>
      <c r="D3" s="177"/>
      <c r="E3" s="178"/>
      <c r="F3" s="146"/>
      <c r="G3" s="179"/>
      <c r="H3" s="178"/>
      <c r="I3" s="180"/>
      <c r="J3" s="156"/>
      <c r="K3" s="232" t="s">
        <v>109</v>
      </c>
      <c r="L3" s="233"/>
      <c r="M3" s="234"/>
      <c r="N3" s="233" t="s">
        <v>109</v>
      </c>
      <c r="O3" s="233"/>
      <c r="P3" s="234"/>
      <c r="Q3" s="217" t="s">
        <v>109</v>
      </c>
      <c r="R3" s="218"/>
      <c r="S3" s="219"/>
      <c r="T3" s="217" t="s">
        <v>109</v>
      </c>
      <c r="U3" s="218"/>
      <c r="V3" s="219"/>
      <c r="W3" s="238" t="s">
        <v>132</v>
      </c>
      <c r="X3" s="109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113" t="s">
        <v>30</v>
      </c>
      <c r="AS3" s="70">
        <f>SUM(AR8:AR27)</f>
        <v>0</v>
      </c>
    </row>
    <row r="4" spans="1:45" ht="17.25" customHeight="1" x14ac:dyDescent="0.2">
      <c r="A4" s="44" t="s">
        <v>65</v>
      </c>
      <c r="B4" s="181"/>
      <c r="C4" s="167"/>
      <c r="D4" s="182"/>
      <c r="E4" s="155"/>
      <c r="F4" s="45"/>
      <c r="G4" s="164"/>
      <c r="H4" s="155"/>
      <c r="I4" s="170"/>
      <c r="J4" s="183"/>
      <c r="K4" s="232" t="s">
        <v>110</v>
      </c>
      <c r="L4" s="233"/>
      <c r="M4" s="234"/>
      <c r="N4" s="233" t="s">
        <v>110</v>
      </c>
      <c r="O4" s="233"/>
      <c r="P4" s="234"/>
      <c r="Q4" s="220" t="s">
        <v>113</v>
      </c>
      <c r="R4" s="221"/>
      <c r="S4" s="222"/>
      <c r="T4" s="220" t="s">
        <v>113</v>
      </c>
      <c r="U4" s="221"/>
      <c r="V4" s="222"/>
      <c r="W4" s="238"/>
      <c r="X4" s="109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114" t="s">
        <v>77</v>
      </c>
      <c r="AS4" s="70">
        <f>SUM(AS1:AS3)</f>
        <v>0</v>
      </c>
    </row>
    <row r="5" spans="1:45" ht="17.25" customHeight="1" thickBot="1" x14ac:dyDescent="0.25">
      <c r="A5" s="44" t="s">
        <v>78</v>
      </c>
      <c r="B5" s="181"/>
      <c r="C5" s="167"/>
      <c r="D5" s="182"/>
      <c r="E5" s="155"/>
      <c r="F5" s="184"/>
      <c r="G5" s="164"/>
      <c r="H5" s="155"/>
      <c r="I5" s="170"/>
      <c r="J5" s="183"/>
      <c r="K5" s="235" t="s">
        <v>138</v>
      </c>
      <c r="L5" s="236"/>
      <c r="M5" s="237"/>
      <c r="N5" s="236"/>
      <c r="O5" s="236"/>
      <c r="P5" s="237"/>
      <c r="Q5" s="223"/>
      <c r="R5" s="224"/>
      <c r="S5" s="225"/>
      <c r="T5" s="223"/>
      <c r="U5" s="224"/>
      <c r="V5" s="225"/>
      <c r="W5" s="239"/>
      <c r="X5" s="109"/>
      <c r="Y5" s="98"/>
      <c r="Z5" s="98"/>
      <c r="AA5" s="98"/>
      <c r="AB5" s="98"/>
      <c r="AC5" s="98"/>
      <c r="AD5" s="98"/>
      <c r="AE5" s="98"/>
      <c r="AF5" s="230" t="s">
        <v>136</v>
      </c>
      <c r="AG5" s="230"/>
      <c r="AH5" s="230"/>
      <c r="AI5" s="230"/>
      <c r="AJ5" s="98"/>
      <c r="AK5" s="230" t="s">
        <v>115</v>
      </c>
      <c r="AL5" s="230"/>
      <c r="AM5" s="230"/>
      <c r="AN5" s="230"/>
      <c r="AO5" s="230"/>
      <c r="AP5" s="136"/>
      <c r="AQ5" s="98"/>
      <c r="AR5" s="102" t="s">
        <v>99</v>
      </c>
      <c r="AS5" s="71">
        <f>COUNTA(H8:H27)</f>
        <v>0</v>
      </c>
    </row>
    <row r="6" spans="1:45" ht="24.75" thickBot="1" x14ac:dyDescent="0.25">
      <c r="A6" s="46" t="s">
        <v>79</v>
      </c>
      <c r="B6" s="181"/>
      <c r="C6" s="167"/>
      <c r="D6" s="167"/>
      <c r="E6" s="155"/>
      <c r="F6" s="45"/>
      <c r="G6" s="164"/>
      <c r="H6" s="158"/>
      <c r="I6" s="170"/>
      <c r="J6" s="183"/>
      <c r="K6" s="241" t="s">
        <v>106</v>
      </c>
      <c r="L6" s="242"/>
      <c r="M6" s="243"/>
      <c r="N6" s="244" t="s">
        <v>101</v>
      </c>
      <c r="O6" s="245"/>
      <c r="P6" s="246"/>
      <c r="Q6" s="206" t="s">
        <v>134</v>
      </c>
      <c r="R6" s="207"/>
      <c r="S6" s="208"/>
      <c r="T6" s="206" t="s">
        <v>102</v>
      </c>
      <c r="U6" s="207"/>
      <c r="V6" s="208"/>
      <c r="W6" s="122" t="s">
        <v>115</v>
      </c>
      <c r="X6" s="240" t="s">
        <v>96</v>
      </c>
      <c r="Y6" s="231"/>
      <c r="Z6" s="231" t="s">
        <v>97</v>
      </c>
      <c r="AA6" s="231"/>
      <c r="AB6" s="231" t="s">
        <v>135</v>
      </c>
      <c r="AC6" s="231"/>
      <c r="AD6" s="231" t="s">
        <v>66</v>
      </c>
      <c r="AE6" s="231"/>
      <c r="AF6" s="137" t="s">
        <v>137</v>
      </c>
      <c r="AG6" s="137" t="s">
        <v>97</v>
      </c>
      <c r="AH6" s="137" t="s">
        <v>135</v>
      </c>
      <c r="AI6" s="137" t="s">
        <v>66</v>
      </c>
      <c r="AJ6" s="99"/>
      <c r="AK6" s="137" t="s">
        <v>137</v>
      </c>
      <c r="AL6" s="137" t="s">
        <v>97</v>
      </c>
      <c r="AM6" s="137" t="s">
        <v>135</v>
      </c>
      <c r="AN6" s="137" t="s">
        <v>66</v>
      </c>
      <c r="AO6" s="137" t="s">
        <v>139</v>
      </c>
      <c r="AP6" s="137"/>
      <c r="AQ6" s="103"/>
      <c r="AR6" s="103" t="s">
        <v>80</v>
      </c>
      <c r="AS6" s="72" t="e">
        <f>SUM(AS4/AS5)</f>
        <v>#DIV/0!</v>
      </c>
    </row>
    <row r="7" spans="1:45" ht="16.5" thickBot="1" x14ac:dyDescent="0.25">
      <c r="A7" s="47" t="s">
        <v>81</v>
      </c>
      <c r="B7" s="59"/>
      <c r="C7" s="166"/>
      <c r="D7" s="166"/>
      <c r="E7" s="154"/>
      <c r="F7" s="48"/>
      <c r="G7" s="162"/>
      <c r="H7" s="161"/>
      <c r="I7" s="168"/>
      <c r="J7" s="49"/>
      <c r="K7" s="50" t="s">
        <v>66</v>
      </c>
      <c r="L7" s="50" t="s">
        <v>103</v>
      </c>
      <c r="M7" s="50" t="s">
        <v>107</v>
      </c>
      <c r="N7" s="50" t="s">
        <v>66</v>
      </c>
      <c r="O7" s="50" t="s">
        <v>103</v>
      </c>
      <c r="P7" s="50" t="s">
        <v>107</v>
      </c>
      <c r="Q7" s="51" t="s">
        <v>66</v>
      </c>
      <c r="R7" s="50" t="s">
        <v>103</v>
      </c>
      <c r="S7" s="50" t="s">
        <v>107</v>
      </c>
      <c r="T7" s="51" t="s">
        <v>66</v>
      </c>
      <c r="U7" s="50" t="s">
        <v>103</v>
      </c>
      <c r="V7" s="50" t="s">
        <v>107</v>
      </c>
      <c r="W7" s="50"/>
      <c r="X7" s="52" t="s">
        <v>69</v>
      </c>
      <c r="Y7" s="53" t="s">
        <v>76</v>
      </c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 t="s">
        <v>139</v>
      </c>
      <c r="AQ7" s="53" t="s">
        <v>98</v>
      </c>
      <c r="AR7" s="115" t="s">
        <v>100</v>
      </c>
      <c r="AS7" s="116" t="s">
        <v>82</v>
      </c>
    </row>
    <row r="8" spans="1:45" ht="14.25" x14ac:dyDescent="0.2">
      <c r="A8" s="54">
        <v>1</v>
      </c>
      <c r="B8" s="175"/>
      <c r="C8" s="176"/>
      <c r="D8" s="177"/>
      <c r="E8" s="178"/>
      <c r="F8" s="146"/>
      <c r="G8" s="163"/>
      <c r="H8" s="147"/>
      <c r="I8" s="169"/>
      <c r="J8" s="15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8" t="str">
        <f t="shared" ref="W8:W27" si="0">IF(C8="","",AO8)</f>
        <v/>
      </c>
      <c r="X8" s="104" t="str">
        <f t="shared" ref="X8:X27" si="1">IF(ISBLANK(K8),"",VLOOKUP(K8,PreviousGradePoints,2,FALSE))</f>
        <v/>
      </c>
      <c r="Y8" s="105" t="str">
        <f t="shared" ref="Y8:Y27" si="2">IF(ISBLANK(L8),"",IF(K8="NPE",0,IF(LEFT(K8,2)="CS",VLOOKUP(L8,PreviousPositionPts,3),IF(LEFT(K8,2)="ML",VLOOKUP(L8,PreviousPositionPts,4),IF(LEFT(K8,2)="U1",VLOOKUP(L8,PreviousPositionPts,6),VLOOKUP(L8,PreviousPositionPts,2))))))</f>
        <v/>
      </c>
      <c r="Z8" s="106" t="str">
        <f t="shared" ref="Z8:Z27" si="3">IF(ISBLANK(N8),"",VLOOKUP(N8,PreviousGradePoints,2,FALSE))</f>
        <v/>
      </c>
      <c r="AA8" s="106" t="str">
        <f t="shared" ref="AA8:AA27" si="4">IF(ISBLANK(O8),"",IF(N8="NPE",0,IF(LEFT(N8,2)="CS",VLOOKUP(O8,PreviousPositionPts,3),IF(LEFT(N8,2)="ML",VLOOKUP(O8,PreviousPositionPts,4),IF(LEFT(N8,2)="U1",VLOOKUP(O8,PreviousPositionPts,6),VLOOKUP(O8,PreviousPositionPts,2))))))</f>
        <v/>
      </c>
      <c r="AB8" s="106" t="str">
        <f t="shared" ref="AB8:AB27" si="5">IF(ISBLANK(Q8),"",VLOOKUP(Q8,PreviousGradePoints,2,FALSE))</f>
        <v/>
      </c>
      <c r="AC8" s="106" t="str">
        <f t="shared" ref="AC8:AC27" si="6">IF(ISBLANK(R8),"",IF(Q8="NPE",0,IF(LEFT(Q8,2)="CS",VLOOKUP(R8,PreviousPositionPts,3),IF(LEFT(Q8,2)="ML",VLOOKUP(R8,PreviousPositionPts,4),IF(LEFT(Q8,2)="U1",VLOOKUP(R8,PreviousPositionPts,6),VLOOKUP(R8,PreviousPositionPts,2))))))</f>
        <v/>
      </c>
      <c r="AD8" s="106" t="str">
        <f t="shared" ref="AD8:AD27" si="7">IF(ISBLANK(T8),"",VLOOKUP(T8,PreviousGradePoints,2,FALSE))</f>
        <v/>
      </c>
      <c r="AE8" s="106" t="str">
        <f t="shared" ref="AE8:AE27" si="8">IF(ISBLANK(U8),"",IF(T8="NPE",0,IF(LEFT(T8,2)="CS",VLOOKUP(U8,PreviousPositionPts,3),IF(LEFT(T8,2)="ML",VLOOKUP(U8,PreviousPositionPts,4),IF(LEFT(T8,2)="U1",VLOOKUP(U8,PreviousPositionPts,6),VLOOKUP(U8,PreviousPositionPts,2))))))</f>
        <v/>
      </c>
      <c r="AF8" s="106" t="str">
        <f>IF(AND(ISNUMBER(X8),ISNUMBER(Y8)),X8+Y8,"")</f>
        <v/>
      </c>
      <c r="AG8" s="106" t="str">
        <f>IF(AND(ISNUMBER(Z8),ISNUMBER(AA8)),Z8+AA8,"")</f>
        <v/>
      </c>
      <c r="AH8" s="106" t="str">
        <f>IF(AND(ISNUMBER(AB8),ISNUMBER(AC8)),AB8+AC8,"")</f>
        <v/>
      </c>
      <c r="AI8" s="106" t="str">
        <f t="shared" ref="AI8:AI27" si="9">IF(AND(ISNUMBER(AD8),ISNUMBER(AE8)),AD8+AE8,"")</f>
        <v/>
      </c>
      <c r="AJ8" s="106">
        <f>MIN(AF8:AI8)</f>
        <v>0</v>
      </c>
      <c r="AK8" s="86" t="str">
        <f t="shared" ref="AK8:AK27" si="10">IF(ISBLANK(K8),"",VLOOKUP(K8,PreviousGradePoints,3,FALSE)+0)</f>
        <v/>
      </c>
      <c r="AL8" s="86" t="str">
        <f t="shared" ref="AL8:AL27" si="11">IF(ISBLANK(N8),"",VLOOKUP(N8,PreviousGradePoints,3,FALSE)+0)</f>
        <v/>
      </c>
      <c r="AM8" s="86" t="str">
        <f t="shared" ref="AM8:AM27" si="12">IF(ISBLANK(Q8),"",VLOOKUP(Q8,PreviousGradePoints,3,FALSE)+0)</f>
        <v/>
      </c>
      <c r="AN8" s="86" t="str">
        <f t="shared" ref="AN8:AN27" si="13">IF(ISBLANK(T8),"",VLOOKUP(T8,PreviousGradePoints,3,FALSE)+0)</f>
        <v/>
      </c>
      <c r="AO8" s="86">
        <f>MAX(AK8:AN8)</f>
        <v>0</v>
      </c>
      <c r="AP8" s="86" t="str">
        <f t="shared" ref="AP8:AP27" si="14">IF(C8="","",AO8)</f>
        <v/>
      </c>
      <c r="AQ8" s="106" t="str">
        <f t="shared" ref="AQ8:AQ27" si="15">IF(K8="NPE",SUM(AJ$8:AJ$27)/COUNTIF(AJ$8:AJ$27,"&gt;0"),IF(AJ8=0,"",AJ8))</f>
        <v/>
      </c>
      <c r="AR8" s="86" t="str">
        <f t="shared" ref="AR8:AR27" si="16">IF(ISBLANK(E8),"",IF(H8="M",VLOOKUP((INT((CutOffAge-E8)/365)),AgeTable,2),55))</f>
        <v/>
      </c>
      <c r="AS8" s="89">
        <f t="shared" ref="AS8:AS27" si="17">SUM(AQ8:AR8)</f>
        <v>0</v>
      </c>
    </row>
    <row r="9" spans="1:45" ht="14.25" x14ac:dyDescent="0.2">
      <c r="A9" s="57">
        <f t="shared" ref="A9:A27" si="18">SUM(A8+1)</f>
        <v>2</v>
      </c>
      <c r="B9" s="181"/>
      <c r="C9" s="167"/>
      <c r="D9" s="182"/>
      <c r="E9" s="155"/>
      <c r="F9" s="45"/>
      <c r="G9" s="165"/>
      <c r="H9" s="149"/>
      <c r="I9" s="171"/>
      <c r="J9" s="185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0" t="str">
        <f t="shared" si="0"/>
        <v/>
      </c>
      <c r="X9" s="55" t="str">
        <f t="shared" si="1"/>
        <v/>
      </c>
      <c r="Y9" s="56" t="str">
        <f t="shared" si="2"/>
        <v/>
      </c>
      <c r="Z9" s="56" t="str">
        <f t="shared" si="3"/>
        <v/>
      </c>
      <c r="AA9" s="56" t="str">
        <f t="shared" si="4"/>
        <v/>
      </c>
      <c r="AB9" s="56" t="str">
        <f t="shared" si="5"/>
        <v/>
      </c>
      <c r="AC9" s="56" t="str">
        <f t="shared" si="6"/>
        <v/>
      </c>
      <c r="AD9" s="56" t="str">
        <f t="shared" si="7"/>
        <v/>
      </c>
      <c r="AE9" s="56" t="str">
        <f t="shared" si="8"/>
        <v/>
      </c>
      <c r="AF9" s="56" t="str">
        <f>IF(AND(ISNUMBER(X9),ISNUMBER(Y9)),X9+Y9,"")</f>
        <v/>
      </c>
      <c r="AG9" s="56" t="str">
        <f>IF(AND(ISNUMBER(Z9),ISNUMBER(AA9)),Z9+AA9,"")</f>
        <v/>
      </c>
      <c r="AH9" s="56" t="str">
        <f>IF(AND(ISNUMBER(AB9),ISNUMBER(AC9)),AB9+AC9,"")</f>
        <v/>
      </c>
      <c r="AI9" s="56" t="str">
        <f t="shared" si="9"/>
        <v/>
      </c>
      <c r="AJ9" s="56">
        <f>MIN(AF9:AI9)</f>
        <v>0</v>
      </c>
      <c r="AK9" s="56" t="str">
        <f t="shared" si="10"/>
        <v/>
      </c>
      <c r="AL9" s="56" t="str">
        <f t="shared" si="11"/>
        <v/>
      </c>
      <c r="AM9" s="56" t="str">
        <f t="shared" si="12"/>
        <v/>
      </c>
      <c r="AN9" s="56" t="str">
        <f t="shared" si="13"/>
        <v/>
      </c>
      <c r="AO9" s="56">
        <f t="shared" ref="AO9:AO27" si="19">MAX(AK9:AN9)</f>
        <v>0</v>
      </c>
      <c r="AP9" s="56" t="str">
        <f t="shared" si="14"/>
        <v/>
      </c>
      <c r="AQ9" s="56" t="str">
        <f t="shared" si="15"/>
        <v/>
      </c>
      <c r="AR9" s="56" t="str">
        <f t="shared" si="16"/>
        <v/>
      </c>
      <c r="AS9" s="90">
        <f t="shared" si="17"/>
        <v>0</v>
      </c>
    </row>
    <row r="10" spans="1:45" ht="14.25" x14ac:dyDescent="0.2">
      <c r="A10" s="57">
        <f t="shared" si="18"/>
        <v>3</v>
      </c>
      <c r="B10" s="181"/>
      <c r="C10" s="167"/>
      <c r="D10" s="182"/>
      <c r="E10" s="155"/>
      <c r="F10" s="45"/>
      <c r="G10" s="165"/>
      <c r="H10" s="149"/>
      <c r="I10" s="171"/>
      <c r="J10" s="185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0" t="str">
        <f t="shared" si="0"/>
        <v/>
      </c>
      <c r="X10" s="55" t="str">
        <f t="shared" si="1"/>
        <v/>
      </c>
      <c r="Y10" s="56" t="str">
        <f t="shared" si="2"/>
        <v/>
      </c>
      <c r="Z10" s="56" t="str">
        <f t="shared" si="3"/>
        <v/>
      </c>
      <c r="AA10" s="56" t="str">
        <f t="shared" si="4"/>
        <v/>
      </c>
      <c r="AB10" s="56" t="str">
        <f t="shared" si="5"/>
        <v/>
      </c>
      <c r="AC10" s="56" t="str">
        <f t="shared" si="6"/>
        <v/>
      </c>
      <c r="AD10" s="56" t="str">
        <f t="shared" si="7"/>
        <v/>
      </c>
      <c r="AE10" s="56" t="str">
        <f t="shared" si="8"/>
        <v/>
      </c>
      <c r="AF10" s="56" t="str">
        <f t="shared" ref="AF10:AF27" si="20">IF(AND(ISNUMBER(X10),ISNUMBER(Y10)),X10+Y10,"")</f>
        <v/>
      </c>
      <c r="AG10" s="56" t="str">
        <f t="shared" ref="AG10:AG27" si="21">IF(AND(ISNUMBER(Z10),ISNUMBER(AA10)),Z10+AA10,"")</f>
        <v/>
      </c>
      <c r="AH10" s="56" t="str">
        <f t="shared" ref="AH10:AH27" si="22">IF(AND(ISNUMBER(AB10),ISNUMBER(AC10)),AB10+AC10,"")</f>
        <v/>
      </c>
      <c r="AI10" s="56" t="str">
        <f t="shared" si="9"/>
        <v/>
      </c>
      <c r="AJ10" s="56">
        <f t="shared" ref="AJ10:AJ27" si="23">MIN(AF10:AI10)</f>
        <v>0</v>
      </c>
      <c r="AK10" s="56" t="str">
        <f t="shared" si="10"/>
        <v/>
      </c>
      <c r="AL10" s="56" t="str">
        <f t="shared" si="11"/>
        <v/>
      </c>
      <c r="AM10" s="56" t="str">
        <f t="shared" si="12"/>
        <v/>
      </c>
      <c r="AN10" s="56" t="str">
        <f t="shared" si="13"/>
        <v/>
      </c>
      <c r="AO10" s="56">
        <f t="shared" si="19"/>
        <v>0</v>
      </c>
      <c r="AP10" s="56" t="str">
        <f t="shared" si="14"/>
        <v/>
      </c>
      <c r="AQ10" s="56" t="str">
        <f t="shared" si="15"/>
        <v/>
      </c>
      <c r="AR10" s="56" t="str">
        <f t="shared" si="16"/>
        <v/>
      </c>
      <c r="AS10" s="90">
        <f t="shared" si="17"/>
        <v>0</v>
      </c>
    </row>
    <row r="11" spans="1:45" ht="14.25" x14ac:dyDescent="0.2">
      <c r="A11" s="57">
        <f t="shared" si="18"/>
        <v>4</v>
      </c>
      <c r="B11" s="181"/>
      <c r="C11" s="167"/>
      <c r="D11" s="167"/>
      <c r="E11" s="155"/>
      <c r="F11" s="45"/>
      <c r="G11" s="165"/>
      <c r="H11" s="149"/>
      <c r="I11" s="171"/>
      <c r="J11" s="185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0" t="str">
        <f t="shared" si="0"/>
        <v/>
      </c>
      <c r="X11" s="55" t="str">
        <f t="shared" si="1"/>
        <v/>
      </c>
      <c r="Y11" s="56" t="str">
        <f t="shared" si="2"/>
        <v/>
      </c>
      <c r="Z11" s="56" t="str">
        <f t="shared" si="3"/>
        <v/>
      </c>
      <c r="AA11" s="56" t="str">
        <f t="shared" si="4"/>
        <v/>
      </c>
      <c r="AB11" s="56" t="str">
        <f t="shared" si="5"/>
        <v/>
      </c>
      <c r="AC11" s="56" t="str">
        <f t="shared" si="6"/>
        <v/>
      </c>
      <c r="AD11" s="56" t="str">
        <f t="shared" si="7"/>
        <v/>
      </c>
      <c r="AE11" s="56" t="str">
        <f t="shared" si="8"/>
        <v/>
      </c>
      <c r="AF11" s="56" t="str">
        <f t="shared" si="20"/>
        <v/>
      </c>
      <c r="AG11" s="56" t="str">
        <f t="shared" si="21"/>
        <v/>
      </c>
      <c r="AH11" s="56" t="str">
        <f t="shared" si="22"/>
        <v/>
      </c>
      <c r="AI11" s="56" t="str">
        <f t="shared" si="9"/>
        <v/>
      </c>
      <c r="AJ11" s="56">
        <f t="shared" si="23"/>
        <v>0</v>
      </c>
      <c r="AK11" s="56" t="str">
        <f t="shared" si="10"/>
        <v/>
      </c>
      <c r="AL11" s="56" t="str">
        <f t="shared" si="11"/>
        <v/>
      </c>
      <c r="AM11" s="56" t="str">
        <f t="shared" si="12"/>
        <v/>
      </c>
      <c r="AN11" s="56" t="str">
        <f t="shared" si="13"/>
        <v/>
      </c>
      <c r="AO11" s="56">
        <f t="shared" si="19"/>
        <v>0</v>
      </c>
      <c r="AP11" s="56" t="str">
        <f t="shared" si="14"/>
        <v/>
      </c>
      <c r="AQ11" s="56" t="str">
        <f t="shared" si="15"/>
        <v/>
      </c>
      <c r="AR11" s="56" t="str">
        <f t="shared" si="16"/>
        <v/>
      </c>
      <c r="AS11" s="90">
        <f t="shared" si="17"/>
        <v>0</v>
      </c>
    </row>
    <row r="12" spans="1:45" ht="14.25" x14ac:dyDescent="0.2">
      <c r="A12" s="57">
        <f t="shared" si="18"/>
        <v>5</v>
      </c>
      <c r="B12" s="181"/>
      <c r="C12" s="167"/>
      <c r="D12" s="167"/>
      <c r="E12" s="155"/>
      <c r="F12" s="45"/>
      <c r="G12" s="165"/>
      <c r="H12" s="149"/>
      <c r="I12" s="171"/>
      <c r="J12" s="185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0" t="str">
        <f t="shared" si="0"/>
        <v/>
      </c>
      <c r="X12" s="55" t="str">
        <f t="shared" si="1"/>
        <v/>
      </c>
      <c r="Y12" s="56" t="str">
        <f t="shared" si="2"/>
        <v/>
      </c>
      <c r="Z12" s="56" t="str">
        <f t="shared" si="3"/>
        <v/>
      </c>
      <c r="AA12" s="56" t="str">
        <f t="shared" si="4"/>
        <v/>
      </c>
      <c r="AB12" s="56" t="str">
        <f t="shared" si="5"/>
        <v/>
      </c>
      <c r="AC12" s="56" t="str">
        <f t="shared" si="6"/>
        <v/>
      </c>
      <c r="AD12" s="56" t="str">
        <f t="shared" si="7"/>
        <v/>
      </c>
      <c r="AE12" s="56" t="str">
        <f t="shared" si="8"/>
        <v/>
      </c>
      <c r="AF12" s="56" t="str">
        <f t="shared" si="20"/>
        <v/>
      </c>
      <c r="AG12" s="56" t="str">
        <f t="shared" si="21"/>
        <v/>
      </c>
      <c r="AH12" s="56" t="str">
        <f t="shared" si="22"/>
        <v/>
      </c>
      <c r="AI12" s="56" t="str">
        <f t="shared" si="9"/>
        <v/>
      </c>
      <c r="AJ12" s="56">
        <f t="shared" si="23"/>
        <v>0</v>
      </c>
      <c r="AK12" s="56" t="str">
        <f t="shared" si="10"/>
        <v/>
      </c>
      <c r="AL12" s="56" t="str">
        <f t="shared" si="11"/>
        <v/>
      </c>
      <c r="AM12" s="56" t="str">
        <f t="shared" si="12"/>
        <v/>
      </c>
      <c r="AN12" s="56" t="str">
        <f t="shared" si="13"/>
        <v/>
      </c>
      <c r="AO12" s="56">
        <f t="shared" si="19"/>
        <v>0</v>
      </c>
      <c r="AP12" s="56" t="str">
        <f t="shared" si="14"/>
        <v/>
      </c>
      <c r="AQ12" s="56" t="str">
        <f t="shared" si="15"/>
        <v/>
      </c>
      <c r="AR12" s="56" t="str">
        <f t="shared" si="16"/>
        <v/>
      </c>
      <c r="AS12" s="90">
        <f t="shared" si="17"/>
        <v>0</v>
      </c>
    </row>
    <row r="13" spans="1:45" ht="14.25" x14ac:dyDescent="0.2">
      <c r="A13" s="57">
        <f t="shared" si="18"/>
        <v>6</v>
      </c>
      <c r="B13" s="181"/>
      <c r="C13" s="167"/>
      <c r="D13" s="167"/>
      <c r="E13" s="155"/>
      <c r="F13" s="45"/>
      <c r="G13" s="165"/>
      <c r="H13" s="149"/>
      <c r="I13" s="171"/>
      <c r="J13" s="185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0" t="str">
        <f t="shared" si="0"/>
        <v/>
      </c>
      <c r="X13" s="55" t="str">
        <f t="shared" si="1"/>
        <v/>
      </c>
      <c r="Y13" s="56" t="str">
        <f t="shared" si="2"/>
        <v/>
      </c>
      <c r="Z13" s="56" t="str">
        <f t="shared" si="3"/>
        <v/>
      </c>
      <c r="AA13" s="56" t="str">
        <f t="shared" si="4"/>
        <v/>
      </c>
      <c r="AB13" s="56" t="str">
        <f t="shared" si="5"/>
        <v/>
      </c>
      <c r="AC13" s="56" t="str">
        <f t="shared" si="6"/>
        <v/>
      </c>
      <c r="AD13" s="56" t="str">
        <f t="shared" si="7"/>
        <v/>
      </c>
      <c r="AE13" s="56" t="str">
        <f t="shared" si="8"/>
        <v/>
      </c>
      <c r="AF13" s="56" t="str">
        <f t="shared" si="20"/>
        <v/>
      </c>
      <c r="AG13" s="56" t="str">
        <f t="shared" si="21"/>
        <v/>
      </c>
      <c r="AH13" s="56" t="str">
        <f t="shared" si="22"/>
        <v/>
      </c>
      <c r="AI13" s="56" t="str">
        <f t="shared" si="9"/>
        <v/>
      </c>
      <c r="AJ13" s="56">
        <f t="shared" si="23"/>
        <v>0</v>
      </c>
      <c r="AK13" s="56" t="str">
        <f t="shared" si="10"/>
        <v/>
      </c>
      <c r="AL13" s="56" t="str">
        <f t="shared" si="11"/>
        <v/>
      </c>
      <c r="AM13" s="56" t="str">
        <f t="shared" si="12"/>
        <v/>
      </c>
      <c r="AN13" s="56" t="str">
        <f t="shared" si="13"/>
        <v/>
      </c>
      <c r="AO13" s="56">
        <f t="shared" si="19"/>
        <v>0</v>
      </c>
      <c r="AP13" s="56" t="str">
        <f t="shared" si="14"/>
        <v/>
      </c>
      <c r="AQ13" s="56" t="str">
        <f t="shared" si="15"/>
        <v/>
      </c>
      <c r="AR13" s="56" t="str">
        <f t="shared" si="16"/>
        <v/>
      </c>
      <c r="AS13" s="90">
        <f t="shared" si="17"/>
        <v>0</v>
      </c>
    </row>
    <row r="14" spans="1:45" ht="14.25" x14ac:dyDescent="0.2">
      <c r="A14" s="57">
        <f t="shared" si="18"/>
        <v>7</v>
      </c>
      <c r="B14" s="181"/>
      <c r="C14" s="167"/>
      <c r="D14" s="167"/>
      <c r="E14" s="155"/>
      <c r="F14" s="45"/>
      <c r="G14" s="165"/>
      <c r="H14" s="149"/>
      <c r="I14" s="171"/>
      <c r="J14" s="185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0" t="str">
        <f t="shared" si="0"/>
        <v/>
      </c>
      <c r="X14" s="55" t="str">
        <f t="shared" si="1"/>
        <v/>
      </c>
      <c r="Y14" s="56" t="str">
        <f t="shared" si="2"/>
        <v/>
      </c>
      <c r="Z14" s="56" t="str">
        <f t="shared" si="3"/>
        <v/>
      </c>
      <c r="AA14" s="56" t="str">
        <f t="shared" si="4"/>
        <v/>
      </c>
      <c r="AB14" s="56" t="str">
        <f t="shared" si="5"/>
        <v/>
      </c>
      <c r="AC14" s="56" t="str">
        <f t="shared" si="6"/>
        <v/>
      </c>
      <c r="AD14" s="56" t="str">
        <f t="shared" si="7"/>
        <v/>
      </c>
      <c r="AE14" s="56" t="str">
        <f t="shared" si="8"/>
        <v/>
      </c>
      <c r="AF14" s="56" t="str">
        <f t="shared" si="20"/>
        <v/>
      </c>
      <c r="AG14" s="56" t="str">
        <f t="shared" si="21"/>
        <v/>
      </c>
      <c r="AH14" s="56" t="str">
        <f t="shared" si="22"/>
        <v/>
      </c>
      <c r="AI14" s="56" t="str">
        <f t="shared" si="9"/>
        <v/>
      </c>
      <c r="AJ14" s="56">
        <f t="shared" si="23"/>
        <v>0</v>
      </c>
      <c r="AK14" s="56" t="str">
        <f t="shared" si="10"/>
        <v/>
      </c>
      <c r="AL14" s="56" t="str">
        <f t="shared" si="11"/>
        <v/>
      </c>
      <c r="AM14" s="56" t="str">
        <f t="shared" si="12"/>
        <v/>
      </c>
      <c r="AN14" s="56" t="str">
        <f t="shared" si="13"/>
        <v/>
      </c>
      <c r="AO14" s="56">
        <f t="shared" si="19"/>
        <v>0</v>
      </c>
      <c r="AP14" s="56" t="str">
        <f t="shared" si="14"/>
        <v/>
      </c>
      <c r="AQ14" s="56" t="str">
        <f t="shared" si="15"/>
        <v/>
      </c>
      <c r="AR14" s="56" t="str">
        <f t="shared" si="16"/>
        <v/>
      </c>
      <c r="AS14" s="90">
        <f t="shared" si="17"/>
        <v>0</v>
      </c>
    </row>
    <row r="15" spans="1:45" ht="14.25" x14ac:dyDescent="0.2">
      <c r="A15" s="57">
        <f t="shared" si="18"/>
        <v>8</v>
      </c>
      <c r="B15" s="181"/>
      <c r="C15" s="167"/>
      <c r="D15" s="167"/>
      <c r="E15" s="155"/>
      <c r="F15" s="45"/>
      <c r="G15" s="165"/>
      <c r="H15" s="149"/>
      <c r="I15" s="171"/>
      <c r="J15" s="185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0" t="str">
        <f t="shared" si="0"/>
        <v/>
      </c>
      <c r="X15" s="55" t="str">
        <f t="shared" si="1"/>
        <v/>
      </c>
      <c r="Y15" s="56" t="str">
        <f t="shared" si="2"/>
        <v/>
      </c>
      <c r="Z15" s="56" t="str">
        <f t="shared" si="3"/>
        <v/>
      </c>
      <c r="AA15" s="56" t="str">
        <f t="shared" si="4"/>
        <v/>
      </c>
      <c r="AB15" s="56" t="str">
        <f t="shared" si="5"/>
        <v/>
      </c>
      <c r="AC15" s="56" t="str">
        <f t="shared" si="6"/>
        <v/>
      </c>
      <c r="AD15" s="56" t="str">
        <f t="shared" si="7"/>
        <v/>
      </c>
      <c r="AE15" s="56" t="str">
        <f t="shared" si="8"/>
        <v/>
      </c>
      <c r="AF15" s="56" t="str">
        <f t="shared" si="20"/>
        <v/>
      </c>
      <c r="AG15" s="56" t="str">
        <f t="shared" si="21"/>
        <v/>
      </c>
      <c r="AH15" s="56" t="str">
        <f t="shared" si="22"/>
        <v/>
      </c>
      <c r="AI15" s="56" t="str">
        <f t="shared" si="9"/>
        <v/>
      </c>
      <c r="AJ15" s="56">
        <f t="shared" si="23"/>
        <v>0</v>
      </c>
      <c r="AK15" s="56" t="str">
        <f t="shared" si="10"/>
        <v/>
      </c>
      <c r="AL15" s="56" t="str">
        <f t="shared" si="11"/>
        <v/>
      </c>
      <c r="AM15" s="56" t="str">
        <f t="shared" si="12"/>
        <v/>
      </c>
      <c r="AN15" s="56" t="str">
        <f t="shared" si="13"/>
        <v/>
      </c>
      <c r="AO15" s="56">
        <f t="shared" si="19"/>
        <v>0</v>
      </c>
      <c r="AP15" s="56" t="str">
        <f t="shared" si="14"/>
        <v/>
      </c>
      <c r="AQ15" s="56" t="str">
        <f t="shared" si="15"/>
        <v/>
      </c>
      <c r="AR15" s="56" t="str">
        <f t="shared" si="16"/>
        <v/>
      </c>
      <c r="AS15" s="90">
        <f t="shared" si="17"/>
        <v>0</v>
      </c>
    </row>
    <row r="16" spans="1:45" ht="14.25" x14ac:dyDescent="0.2">
      <c r="A16" s="57">
        <f t="shared" si="18"/>
        <v>9</v>
      </c>
      <c r="B16" s="181"/>
      <c r="C16" s="167"/>
      <c r="D16" s="167"/>
      <c r="E16" s="155"/>
      <c r="F16" s="45"/>
      <c r="G16" s="165"/>
      <c r="H16" s="149"/>
      <c r="I16" s="171"/>
      <c r="J16" s="185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0" t="str">
        <f t="shared" si="0"/>
        <v/>
      </c>
      <c r="X16" s="55" t="str">
        <f t="shared" si="1"/>
        <v/>
      </c>
      <c r="Y16" s="56" t="str">
        <f t="shared" si="2"/>
        <v/>
      </c>
      <c r="Z16" s="56" t="str">
        <f t="shared" si="3"/>
        <v/>
      </c>
      <c r="AA16" s="56" t="str">
        <f t="shared" si="4"/>
        <v/>
      </c>
      <c r="AB16" s="56" t="str">
        <f t="shared" si="5"/>
        <v/>
      </c>
      <c r="AC16" s="56" t="str">
        <f t="shared" si="6"/>
        <v/>
      </c>
      <c r="AD16" s="56" t="str">
        <f t="shared" si="7"/>
        <v/>
      </c>
      <c r="AE16" s="56" t="str">
        <f t="shared" si="8"/>
        <v/>
      </c>
      <c r="AF16" s="56" t="str">
        <f t="shared" si="20"/>
        <v/>
      </c>
      <c r="AG16" s="56" t="str">
        <f t="shared" si="21"/>
        <v/>
      </c>
      <c r="AH16" s="56" t="str">
        <f t="shared" si="22"/>
        <v/>
      </c>
      <c r="AI16" s="56" t="str">
        <f t="shared" si="9"/>
        <v/>
      </c>
      <c r="AJ16" s="56">
        <f t="shared" si="23"/>
        <v>0</v>
      </c>
      <c r="AK16" s="56" t="str">
        <f t="shared" si="10"/>
        <v/>
      </c>
      <c r="AL16" s="56" t="str">
        <f t="shared" si="11"/>
        <v/>
      </c>
      <c r="AM16" s="56" t="str">
        <f t="shared" si="12"/>
        <v/>
      </c>
      <c r="AN16" s="56" t="str">
        <f t="shared" si="13"/>
        <v/>
      </c>
      <c r="AO16" s="56">
        <f t="shared" si="19"/>
        <v>0</v>
      </c>
      <c r="AP16" s="56" t="str">
        <f t="shared" si="14"/>
        <v/>
      </c>
      <c r="AQ16" s="56" t="str">
        <f t="shared" si="15"/>
        <v/>
      </c>
      <c r="AR16" s="56" t="str">
        <f t="shared" si="16"/>
        <v/>
      </c>
      <c r="AS16" s="90">
        <f t="shared" si="17"/>
        <v>0</v>
      </c>
    </row>
    <row r="17" spans="1:45" ht="14.25" x14ac:dyDescent="0.2">
      <c r="A17" s="57">
        <f t="shared" si="18"/>
        <v>10</v>
      </c>
      <c r="B17" s="181"/>
      <c r="C17" s="167"/>
      <c r="D17" s="167"/>
      <c r="E17" s="155"/>
      <c r="F17" s="45"/>
      <c r="G17" s="165"/>
      <c r="H17" s="149"/>
      <c r="I17" s="171"/>
      <c r="J17" s="185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0" t="str">
        <f t="shared" si="0"/>
        <v/>
      </c>
      <c r="X17" s="55" t="str">
        <f t="shared" si="1"/>
        <v/>
      </c>
      <c r="Y17" s="56" t="str">
        <f t="shared" si="2"/>
        <v/>
      </c>
      <c r="Z17" s="56" t="str">
        <f t="shared" si="3"/>
        <v/>
      </c>
      <c r="AA17" s="56" t="str">
        <f t="shared" si="4"/>
        <v/>
      </c>
      <c r="AB17" s="56" t="str">
        <f t="shared" si="5"/>
        <v/>
      </c>
      <c r="AC17" s="56" t="str">
        <f t="shared" si="6"/>
        <v/>
      </c>
      <c r="AD17" s="56" t="str">
        <f t="shared" si="7"/>
        <v/>
      </c>
      <c r="AE17" s="56" t="str">
        <f t="shared" si="8"/>
        <v/>
      </c>
      <c r="AF17" s="56" t="str">
        <f t="shared" si="20"/>
        <v/>
      </c>
      <c r="AG17" s="56" t="str">
        <f t="shared" si="21"/>
        <v/>
      </c>
      <c r="AH17" s="56" t="str">
        <f t="shared" si="22"/>
        <v/>
      </c>
      <c r="AI17" s="56" t="str">
        <f t="shared" si="9"/>
        <v/>
      </c>
      <c r="AJ17" s="56">
        <f t="shared" si="23"/>
        <v>0</v>
      </c>
      <c r="AK17" s="56" t="str">
        <f t="shared" si="10"/>
        <v/>
      </c>
      <c r="AL17" s="56" t="str">
        <f t="shared" si="11"/>
        <v/>
      </c>
      <c r="AM17" s="56" t="str">
        <f t="shared" si="12"/>
        <v/>
      </c>
      <c r="AN17" s="56" t="str">
        <f t="shared" si="13"/>
        <v/>
      </c>
      <c r="AO17" s="56">
        <f t="shared" si="19"/>
        <v>0</v>
      </c>
      <c r="AP17" s="56" t="str">
        <f t="shared" si="14"/>
        <v/>
      </c>
      <c r="AQ17" s="56" t="str">
        <f t="shared" si="15"/>
        <v/>
      </c>
      <c r="AR17" s="56" t="str">
        <f t="shared" si="16"/>
        <v/>
      </c>
      <c r="AS17" s="90">
        <f t="shared" si="17"/>
        <v>0</v>
      </c>
    </row>
    <row r="18" spans="1:45" ht="14.25" x14ac:dyDescent="0.2">
      <c r="A18" s="57">
        <f t="shared" si="18"/>
        <v>11</v>
      </c>
      <c r="B18" s="181"/>
      <c r="C18" s="167"/>
      <c r="D18" s="167"/>
      <c r="E18" s="155"/>
      <c r="F18" s="45"/>
      <c r="G18" s="165"/>
      <c r="H18" s="149"/>
      <c r="I18" s="171"/>
      <c r="J18" s="185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0" t="str">
        <f t="shared" si="0"/>
        <v/>
      </c>
      <c r="X18" s="55" t="str">
        <f t="shared" si="1"/>
        <v/>
      </c>
      <c r="Y18" s="56" t="str">
        <f t="shared" si="2"/>
        <v/>
      </c>
      <c r="Z18" s="56" t="str">
        <f t="shared" si="3"/>
        <v/>
      </c>
      <c r="AA18" s="56" t="str">
        <f t="shared" si="4"/>
        <v/>
      </c>
      <c r="AB18" s="56" t="str">
        <f t="shared" si="5"/>
        <v/>
      </c>
      <c r="AC18" s="56" t="str">
        <f t="shared" si="6"/>
        <v/>
      </c>
      <c r="AD18" s="56" t="str">
        <f t="shared" si="7"/>
        <v/>
      </c>
      <c r="AE18" s="56" t="str">
        <f t="shared" si="8"/>
        <v/>
      </c>
      <c r="AF18" s="56" t="str">
        <f t="shared" si="20"/>
        <v/>
      </c>
      <c r="AG18" s="56" t="str">
        <f t="shared" si="21"/>
        <v/>
      </c>
      <c r="AH18" s="56" t="str">
        <f t="shared" si="22"/>
        <v/>
      </c>
      <c r="AI18" s="56" t="str">
        <f t="shared" si="9"/>
        <v/>
      </c>
      <c r="AJ18" s="56">
        <f t="shared" si="23"/>
        <v>0</v>
      </c>
      <c r="AK18" s="56" t="str">
        <f t="shared" si="10"/>
        <v/>
      </c>
      <c r="AL18" s="56" t="str">
        <f t="shared" si="11"/>
        <v/>
      </c>
      <c r="AM18" s="56" t="str">
        <f t="shared" si="12"/>
        <v/>
      </c>
      <c r="AN18" s="56" t="str">
        <f t="shared" si="13"/>
        <v/>
      </c>
      <c r="AO18" s="56">
        <f t="shared" si="19"/>
        <v>0</v>
      </c>
      <c r="AP18" s="56" t="str">
        <f t="shared" si="14"/>
        <v/>
      </c>
      <c r="AQ18" s="56" t="str">
        <f t="shared" si="15"/>
        <v/>
      </c>
      <c r="AR18" s="56" t="str">
        <f t="shared" si="16"/>
        <v/>
      </c>
      <c r="AS18" s="90">
        <f t="shared" si="17"/>
        <v>0</v>
      </c>
    </row>
    <row r="19" spans="1:45" ht="14.25" x14ac:dyDescent="0.2">
      <c r="A19" s="57">
        <f t="shared" si="18"/>
        <v>12</v>
      </c>
      <c r="B19" s="181"/>
      <c r="C19" s="167"/>
      <c r="D19" s="167"/>
      <c r="E19" s="155"/>
      <c r="F19" s="45"/>
      <c r="G19" s="165"/>
      <c r="H19" s="149"/>
      <c r="I19" s="171"/>
      <c r="J19" s="185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0" t="str">
        <f t="shared" si="0"/>
        <v/>
      </c>
      <c r="X19" s="55" t="str">
        <f t="shared" si="1"/>
        <v/>
      </c>
      <c r="Y19" s="56" t="str">
        <f t="shared" si="2"/>
        <v/>
      </c>
      <c r="Z19" s="56" t="str">
        <f t="shared" si="3"/>
        <v/>
      </c>
      <c r="AA19" s="56" t="str">
        <f t="shared" si="4"/>
        <v/>
      </c>
      <c r="AB19" s="56" t="str">
        <f t="shared" si="5"/>
        <v/>
      </c>
      <c r="AC19" s="56" t="str">
        <f t="shared" si="6"/>
        <v/>
      </c>
      <c r="AD19" s="56" t="str">
        <f t="shared" si="7"/>
        <v/>
      </c>
      <c r="AE19" s="56" t="str">
        <f t="shared" si="8"/>
        <v/>
      </c>
      <c r="AF19" s="56" t="str">
        <f t="shared" si="20"/>
        <v/>
      </c>
      <c r="AG19" s="56" t="str">
        <f t="shared" si="21"/>
        <v/>
      </c>
      <c r="AH19" s="56" t="str">
        <f t="shared" si="22"/>
        <v/>
      </c>
      <c r="AI19" s="56" t="str">
        <f t="shared" si="9"/>
        <v/>
      </c>
      <c r="AJ19" s="56">
        <f t="shared" si="23"/>
        <v>0</v>
      </c>
      <c r="AK19" s="56" t="str">
        <f t="shared" si="10"/>
        <v/>
      </c>
      <c r="AL19" s="56" t="str">
        <f t="shared" si="11"/>
        <v/>
      </c>
      <c r="AM19" s="56" t="str">
        <f t="shared" si="12"/>
        <v/>
      </c>
      <c r="AN19" s="56" t="str">
        <f t="shared" si="13"/>
        <v/>
      </c>
      <c r="AO19" s="56">
        <f t="shared" si="19"/>
        <v>0</v>
      </c>
      <c r="AP19" s="56" t="str">
        <f t="shared" si="14"/>
        <v/>
      </c>
      <c r="AQ19" s="56" t="str">
        <f t="shared" si="15"/>
        <v/>
      </c>
      <c r="AR19" s="56" t="str">
        <f t="shared" si="16"/>
        <v/>
      </c>
      <c r="AS19" s="90">
        <f t="shared" si="17"/>
        <v>0</v>
      </c>
    </row>
    <row r="20" spans="1:45" ht="15" x14ac:dyDescent="0.2">
      <c r="A20" s="57">
        <f t="shared" si="18"/>
        <v>13</v>
      </c>
      <c r="B20" s="58"/>
      <c r="C20" s="167"/>
      <c r="D20" s="167"/>
      <c r="E20" s="155"/>
      <c r="F20" s="45"/>
      <c r="G20" s="164"/>
      <c r="H20" s="151"/>
      <c r="I20" s="170"/>
      <c r="J20" s="158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0" t="str">
        <f t="shared" si="0"/>
        <v/>
      </c>
      <c r="X20" s="55" t="str">
        <f t="shared" si="1"/>
        <v/>
      </c>
      <c r="Y20" s="56" t="str">
        <f t="shared" si="2"/>
        <v/>
      </c>
      <c r="Z20" s="56" t="str">
        <f t="shared" si="3"/>
        <v/>
      </c>
      <c r="AA20" s="56" t="str">
        <f t="shared" si="4"/>
        <v/>
      </c>
      <c r="AB20" s="56" t="str">
        <f t="shared" si="5"/>
        <v/>
      </c>
      <c r="AC20" s="56" t="str">
        <f t="shared" si="6"/>
        <v/>
      </c>
      <c r="AD20" s="56" t="str">
        <f t="shared" si="7"/>
        <v/>
      </c>
      <c r="AE20" s="56" t="str">
        <f t="shared" si="8"/>
        <v/>
      </c>
      <c r="AF20" s="56" t="str">
        <f t="shared" si="20"/>
        <v/>
      </c>
      <c r="AG20" s="56" t="str">
        <f t="shared" si="21"/>
        <v/>
      </c>
      <c r="AH20" s="56" t="str">
        <f t="shared" si="22"/>
        <v/>
      </c>
      <c r="AI20" s="56" t="str">
        <f t="shared" si="9"/>
        <v/>
      </c>
      <c r="AJ20" s="56">
        <f t="shared" si="23"/>
        <v>0</v>
      </c>
      <c r="AK20" s="56" t="str">
        <f t="shared" si="10"/>
        <v/>
      </c>
      <c r="AL20" s="56" t="str">
        <f t="shared" si="11"/>
        <v/>
      </c>
      <c r="AM20" s="56" t="str">
        <f t="shared" si="12"/>
        <v/>
      </c>
      <c r="AN20" s="56" t="str">
        <f t="shared" si="13"/>
        <v/>
      </c>
      <c r="AO20" s="56">
        <f t="shared" si="19"/>
        <v>0</v>
      </c>
      <c r="AP20" s="56" t="str">
        <f t="shared" si="14"/>
        <v/>
      </c>
      <c r="AQ20" s="56" t="str">
        <f t="shared" si="15"/>
        <v/>
      </c>
      <c r="AR20" s="56" t="str">
        <f t="shared" si="16"/>
        <v/>
      </c>
      <c r="AS20" s="90">
        <f t="shared" si="17"/>
        <v>0</v>
      </c>
    </row>
    <row r="21" spans="1:45" ht="15" x14ac:dyDescent="0.2">
      <c r="A21" s="57">
        <f t="shared" si="18"/>
        <v>14</v>
      </c>
      <c r="B21" s="58"/>
      <c r="C21" s="167"/>
      <c r="D21" s="167"/>
      <c r="E21" s="155"/>
      <c r="F21" s="45"/>
      <c r="G21" s="164"/>
      <c r="H21" s="151"/>
      <c r="I21" s="170"/>
      <c r="J21" s="158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0" t="str">
        <f t="shared" si="0"/>
        <v/>
      </c>
      <c r="X21" s="55" t="str">
        <f t="shared" si="1"/>
        <v/>
      </c>
      <c r="Y21" s="56" t="str">
        <f t="shared" si="2"/>
        <v/>
      </c>
      <c r="Z21" s="56" t="str">
        <f t="shared" si="3"/>
        <v/>
      </c>
      <c r="AA21" s="56" t="str">
        <f t="shared" si="4"/>
        <v/>
      </c>
      <c r="AB21" s="56" t="str">
        <f t="shared" si="5"/>
        <v/>
      </c>
      <c r="AC21" s="56" t="str">
        <f t="shared" si="6"/>
        <v/>
      </c>
      <c r="AD21" s="56" t="str">
        <f t="shared" si="7"/>
        <v/>
      </c>
      <c r="AE21" s="56" t="str">
        <f t="shared" si="8"/>
        <v/>
      </c>
      <c r="AF21" s="56" t="str">
        <f t="shared" si="20"/>
        <v/>
      </c>
      <c r="AG21" s="56" t="str">
        <f t="shared" si="21"/>
        <v/>
      </c>
      <c r="AH21" s="56" t="str">
        <f t="shared" si="22"/>
        <v/>
      </c>
      <c r="AI21" s="56" t="str">
        <f t="shared" si="9"/>
        <v/>
      </c>
      <c r="AJ21" s="56">
        <f t="shared" si="23"/>
        <v>0</v>
      </c>
      <c r="AK21" s="56" t="str">
        <f t="shared" si="10"/>
        <v/>
      </c>
      <c r="AL21" s="56" t="str">
        <f t="shared" si="11"/>
        <v/>
      </c>
      <c r="AM21" s="56" t="str">
        <f t="shared" si="12"/>
        <v/>
      </c>
      <c r="AN21" s="56" t="str">
        <f t="shared" si="13"/>
        <v/>
      </c>
      <c r="AO21" s="56">
        <f t="shared" si="19"/>
        <v>0</v>
      </c>
      <c r="AP21" s="56" t="str">
        <f t="shared" si="14"/>
        <v/>
      </c>
      <c r="AQ21" s="56" t="str">
        <f t="shared" si="15"/>
        <v/>
      </c>
      <c r="AR21" s="56" t="str">
        <f t="shared" si="16"/>
        <v/>
      </c>
      <c r="AS21" s="90">
        <f t="shared" si="17"/>
        <v>0</v>
      </c>
    </row>
    <row r="22" spans="1:45" ht="15" x14ac:dyDescent="0.2">
      <c r="A22" s="57">
        <f t="shared" si="18"/>
        <v>15</v>
      </c>
      <c r="B22" s="58"/>
      <c r="C22" s="167"/>
      <c r="D22" s="167"/>
      <c r="E22" s="155"/>
      <c r="F22" s="45"/>
      <c r="G22" s="165"/>
      <c r="H22" s="151"/>
      <c r="I22" s="171"/>
      <c r="J22" s="159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0" t="str">
        <f t="shared" si="0"/>
        <v/>
      </c>
      <c r="X22" s="55" t="str">
        <f t="shared" si="1"/>
        <v/>
      </c>
      <c r="Y22" s="56" t="str">
        <f t="shared" si="2"/>
        <v/>
      </c>
      <c r="Z22" s="56" t="str">
        <f t="shared" si="3"/>
        <v/>
      </c>
      <c r="AA22" s="56" t="str">
        <f t="shared" si="4"/>
        <v/>
      </c>
      <c r="AB22" s="56" t="str">
        <f t="shared" si="5"/>
        <v/>
      </c>
      <c r="AC22" s="56" t="str">
        <f t="shared" si="6"/>
        <v/>
      </c>
      <c r="AD22" s="56" t="str">
        <f t="shared" si="7"/>
        <v/>
      </c>
      <c r="AE22" s="56" t="str">
        <f t="shared" si="8"/>
        <v/>
      </c>
      <c r="AF22" s="56" t="str">
        <f t="shared" si="20"/>
        <v/>
      </c>
      <c r="AG22" s="56" t="str">
        <f t="shared" si="21"/>
        <v/>
      </c>
      <c r="AH22" s="56" t="str">
        <f t="shared" si="22"/>
        <v/>
      </c>
      <c r="AI22" s="56" t="str">
        <f t="shared" si="9"/>
        <v/>
      </c>
      <c r="AJ22" s="56">
        <f t="shared" si="23"/>
        <v>0</v>
      </c>
      <c r="AK22" s="56" t="str">
        <f t="shared" si="10"/>
        <v/>
      </c>
      <c r="AL22" s="56" t="str">
        <f t="shared" si="11"/>
        <v/>
      </c>
      <c r="AM22" s="56" t="str">
        <f t="shared" si="12"/>
        <v/>
      </c>
      <c r="AN22" s="56" t="str">
        <f t="shared" si="13"/>
        <v/>
      </c>
      <c r="AO22" s="56">
        <f t="shared" si="19"/>
        <v>0</v>
      </c>
      <c r="AP22" s="56" t="str">
        <f t="shared" si="14"/>
        <v/>
      </c>
      <c r="AQ22" s="56" t="str">
        <f t="shared" si="15"/>
        <v/>
      </c>
      <c r="AR22" s="56" t="str">
        <f t="shared" si="16"/>
        <v/>
      </c>
      <c r="AS22" s="90">
        <f t="shared" si="17"/>
        <v>0</v>
      </c>
    </row>
    <row r="23" spans="1:45" ht="15" x14ac:dyDescent="0.2">
      <c r="A23" s="57">
        <f t="shared" si="18"/>
        <v>16</v>
      </c>
      <c r="B23" s="58"/>
      <c r="C23" s="167"/>
      <c r="D23" s="167"/>
      <c r="E23" s="155"/>
      <c r="F23" s="45"/>
      <c r="G23" s="164"/>
      <c r="H23" s="151"/>
      <c r="I23" s="170"/>
      <c r="J23" s="158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0" t="str">
        <f t="shared" si="0"/>
        <v/>
      </c>
      <c r="X23" s="55" t="str">
        <f t="shared" si="1"/>
        <v/>
      </c>
      <c r="Y23" s="56" t="str">
        <f t="shared" si="2"/>
        <v/>
      </c>
      <c r="Z23" s="56" t="str">
        <f t="shared" si="3"/>
        <v/>
      </c>
      <c r="AA23" s="56" t="str">
        <f t="shared" si="4"/>
        <v/>
      </c>
      <c r="AB23" s="56" t="str">
        <f t="shared" si="5"/>
        <v/>
      </c>
      <c r="AC23" s="56" t="str">
        <f t="shared" si="6"/>
        <v/>
      </c>
      <c r="AD23" s="56" t="str">
        <f t="shared" si="7"/>
        <v/>
      </c>
      <c r="AE23" s="56" t="str">
        <f t="shared" si="8"/>
        <v/>
      </c>
      <c r="AF23" s="56" t="str">
        <f t="shared" si="20"/>
        <v/>
      </c>
      <c r="AG23" s="56" t="str">
        <f t="shared" si="21"/>
        <v/>
      </c>
      <c r="AH23" s="56" t="str">
        <f t="shared" si="22"/>
        <v/>
      </c>
      <c r="AI23" s="56" t="str">
        <f t="shared" si="9"/>
        <v/>
      </c>
      <c r="AJ23" s="56">
        <f t="shared" si="23"/>
        <v>0</v>
      </c>
      <c r="AK23" s="56" t="str">
        <f t="shared" si="10"/>
        <v/>
      </c>
      <c r="AL23" s="56" t="str">
        <f t="shared" si="11"/>
        <v/>
      </c>
      <c r="AM23" s="56" t="str">
        <f t="shared" si="12"/>
        <v/>
      </c>
      <c r="AN23" s="56" t="str">
        <f t="shared" si="13"/>
        <v/>
      </c>
      <c r="AO23" s="56">
        <f t="shared" si="19"/>
        <v>0</v>
      </c>
      <c r="AP23" s="56" t="str">
        <f t="shared" si="14"/>
        <v/>
      </c>
      <c r="AQ23" s="56" t="str">
        <f t="shared" si="15"/>
        <v/>
      </c>
      <c r="AR23" s="56" t="str">
        <f t="shared" si="16"/>
        <v/>
      </c>
      <c r="AS23" s="90">
        <f t="shared" si="17"/>
        <v>0</v>
      </c>
    </row>
    <row r="24" spans="1:45" ht="15" x14ac:dyDescent="0.2">
      <c r="A24" s="57">
        <f t="shared" si="18"/>
        <v>17</v>
      </c>
      <c r="B24" s="58"/>
      <c r="C24" s="167"/>
      <c r="D24" s="167"/>
      <c r="E24" s="155"/>
      <c r="F24" s="45"/>
      <c r="G24" s="164"/>
      <c r="H24" s="151"/>
      <c r="I24" s="170"/>
      <c r="J24" s="158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0" t="str">
        <f t="shared" si="0"/>
        <v/>
      </c>
      <c r="X24" s="55" t="str">
        <f t="shared" si="1"/>
        <v/>
      </c>
      <c r="Y24" s="56" t="str">
        <f t="shared" si="2"/>
        <v/>
      </c>
      <c r="Z24" s="56" t="str">
        <f t="shared" si="3"/>
        <v/>
      </c>
      <c r="AA24" s="56" t="str">
        <f t="shared" si="4"/>
        <v/>
      </c>
      <c r="AB24" s="56" t="str">
        <f t="shared" si="5"/>
        <v/>
      </c>
      <c r="AC24" s="56" t="str">
        <f t="shared" si="6"/>
        <v/>
      </c>
      <c r="AD24" s="56" t="str">
        <f t="shared" si="7"/>
        <v/>
      </c>
      <c r="AE24" s="56" t="str">
        <f t="shared" si="8"/>
        <v/>
      </c>
      <c r="AF24" s="56" t="str">
        <f t="shared" si="20"/>
        <v/>
      </c>
      <c r="AG24" s="56" t="str">
        <f t="shared" si="21"/>
        <v/>
      </c>
      <c r="AH24" s="56" t="str">
        <f t="shared" si="22"/>
        <v/>
      </c>
      <c r="AI24" s="56" t="str">
        <f t="shared" si="9"/>
        <v/>
      </c>
      <c r="AJ24" s="56">
        <f t="shared" si="23"/>
        <v>0</v>
      </c>
      <c r="AK24" s="56" t="str">
        <f t="shared" si="10"/>
        <v/>
      </c>
      <c r="AL24" s="56" t="str">
        <f t="shared" si="11"/>
        <v/>
      </c>
      <c r="AM24" s="56" t="str">
        <f t="shared" si="12"/>
        <v/>
      </c>
      <c r="AN24" s="56" t="str">
        <f t="shared" si="13"/>
        <v/>
      </c>
      <c r="AO24" s="56">
        <f t="shared" si="19"/>
        <v>0</v>
      </c>
      <c r="AP24" s="56" t="str">
        <f t="shared" si="14"/>
        <v/>
      </c>
      <c r="AQ24" s="56" t="str">
        <f t="shared" si="15"/>
        <v/>
      </c>
      <c r="AR24" s="56" t="str">
        <f t="shared" si="16"/>
        <v/>
      </c>
      <c r="AS24" s="90">
        <f t="shared" si="17"/>
        <v>0</v>
      </c>
    </row>
    <row r="25" spans="1:45" ht="15" x14ac:dyDescent="0.2">
      <c r="A25" s="57">
        <f t="shared" si="18"/>
        <v>18</v>
      </c>
      <c r="B25" s="58"/>
      <c r="C25" s="167"/>
      <c r="D25" s="167"/>
      <c r="E25" s="155"/>
      <c r="F25" s="45"/>
      <c r="G25" s="164"/>
      <c r="H25" s="151"/>
      <c r="I25" s="170"/>
      <c r="J25" s="158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0" t="str">
        <f t="shared" si="0"/>
        <v/>
      </c>
      <c r="X25" s="55" t="str">
        <f t="shared" si="1"/>
        <v/>
      </c>
      <c r="Y25" s="56" t="str">
        <f t="shared" si="2"/>
        <v/>
      </c>
      <c r="Z25" s="56" t="str">
        <f t="shared" si="3"/>
        <v/>
      </c>
      <c r="AA25" s="56" t="str">
        <f t="shared" si="4"/>
        <v/>
      </c>
      <c r="AB25" s="56" t="str">
        <f t="shared" si="5"/>
        <v/>
      </c>
      <c r="AC25" s="56" t="str">
        <f t="shared" si="6"/>
        <v/>
      </c>
      <c r="AD25" s="56" t="str">
        <f t="shared" si="7"/>
        <v/>
      </c>
      <c r="AE25" s="56" t="str">
        <f t="shared" si="8"/>
        <v/>
      </c>
      <c r="AF25" s="56" t="str">
        <f t="shared" si="20"/>
        <v/>
      </c>
      <c r="AG25" s="56" t="str">
        <f t="shared" si="21"/>
        <v/>
      </c>
      <c r="AH25" s="56" t="str">
        <f t="shared" si="22"/>
        <v/>
      </c>
      <c r="AI25" s="56" t="str">
        <f t="shared" si="9"/>
        <v/>
      </c>
      <c r="AJ25" s="56">
        <f t="shared" si="23"/>
        <v>0</v>
      </c>
      <c r="AK25" s="56" t="str">
        <f t="shared" si="10"/>
        <v/>
      </c>
      <c r="AL25" s="56" t="str">
        <f t="shared" si="11"/>
        <v/>
      </c>
      <c r="AM25" s="56" t="str">
        <f t="shared" si="12"/>
        <v/>
      </c>
      <c r="AN25" s="56" t="str">
        <f t="shared" si="13"/>
        <v/>
      </c>
      <c r="AO25" s="56">
        <f t="shared" si="19"/>
        <v>0</v>
      </c>
      <c r="AP25" s="56" t="str">
        <f t="shared" si="14"/>
        <v/>
      </c>
      <c r="AQ25" s="56" t="str">
        <f t="shared" si="15"/>
        <v/>
      </c>
      <c r="AR25" s="56" t="str">
        <f t="shared" si="16"/>
        <v/>
      </c>
      <c r="AS25" s="90">
        <f t="shared" si="17"/>
        <v>0</v>
      </c>
    </row>
    <row r="26" spans="1:45" ht="15" x14ac:dyDescent="0.2">
      <c r="A26" s="57">
        <f t="shared" si="18"/>
        <v>19</v>
      </c>
      <c r="B26" s="58"/>
      <c r="C26" s="167"/>
      <c r="D26" s="167"/>
      <c r="E26" s="155"/>
      <c r="F26" s="45"/>
      <c r="G26" s="164"/>
      <c r="H26" s="151"/>
      <c r="I26" s="170"/>
      <c r="J26" s="158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0" t="str">
        <f t="shared" si="0"/>
        <v/>
      </c>
      <c r="X26" s="55" t="str">
        <f t="shared" si="1"/>
        <v/>
      </c>
      <c r="Y26" s="56" t="str">
        <f t="shared" si="2"/>
        <v/>
      </c>
      <c r="Z26" s="56" t="str">
        <f t="shared" si="3"/>
        <v/>
      </c>
      <c r="AA26" s="56" t="str">
        <f t="shared" si="4"/>
        <v/>
      </c>
      <c r="AB26" s="56" t="str">
        <f t="shared" si="5"/>
        <v/>
      </c>
      <c r="AC26" s="56" t="str">
        <f t="shared" si="6"/>
        <v/>
      </c>
      <c r="AD26" s="56" t="str">
        <f t="shared" si="7"/>
        <v/>
      </c>
      <c r="AE26" s="56" t="str">
        <f t="shared" si="8"/>
        <v/>
      </c>
      <c r="AF26" s="56" t="str">
        <f t="shared" si="20"/>
        <v/>
      </c>
      <c r="AG26" s="56" t="str">
        <f t="shared" si="21"/>
        <v/>
      </c>
      <c r="AH26" s="56" t="str">
        <f t="shared" si="22"/>
        <v/>
      </c>
      <c r="AI26" s="56" t="str">
        <f t="shared" si="9"/>
        <v/>
      </c>
      <c r="AJ26" s="56">
        <f t="shared" si="23"/>
        <v>0</v>
      </c>
      <c r="AK26" s="56" t="str">
        <f t="shared" si="10"/>
        <v/>
      </c>
      <c r="AL26" s="56" t="str">
        <f t="shared" si="11"/>
        <v/>
      </c>
      <c r="AM26" s="56" t="str">
        <f t="shared" si="12"/>
        <v/>
      </c>
      <c r="AN26" s="56" t="str">
        <f t="shared" si="13"/>
        <v/>
      </c>
      <c r="AO26" s="56">
        <f t="shared" si="19"/>
        <v>0</v>
      </c>
      <c r="AP26" s="56" t="str">
        <f t="shared" si="14"/>
        <v/>
      </c>
      <c r="AQ26" s="56" t="str">
        <f t="shared" si="15"/>
        <v/>
      </c>
      <c r="AR26" s="56" t="str">
        <f t="shared" si="16"/>
        <v/>
      </c>
      <c r="AS26" s="90">
        <f t="shared" si="17"/>
        <v>0</v>
      </c>
    </row>
    <row r="27" spans="1:45" ht="15.75" thickBot="1" x14ac:dyDescent="0.25">
      <c r="A27" s="68">
        <f t="shared" si="18"/>
        <v>20</v>
      </c>
      <c r="B27" s="59"/>
      <c r="C27" s="166"/>
      <c r="D27" s="166"/>
      <c r="E27" s="154"/>
      <c r="F27" s="48"/>
      <c r="G27" s="162"/>
      <c r="H27" s="152"/>
      <c r="I27" s="168"/>
      <c r="J27" s="160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3" t="str">
        <f t="shared" si="0"/>
        <v/>
      </c>
      <c r="X27" s="60" t="str">
        <f t="shared" si="1"/>
        <v/>
      </c>
      <c r="Y27" s="61" t="str">
        <f t="shared" si="2"/>
        <v/>
      </c>
      <c r="Z27" s="61" t="str">
        <f t="shared" si="3"/>
        <v/>
      </c>
      <c r="AA27" s="61" t="str">
        <f t="shared" si="4"/>
        <v/>
      </c>
      <c r="AB27" s="61" t="str">
        <f t="shared" si="5"/>
        <v/>
      </c>
      <c r="AC27" s="61" t="str">
        <f t="shared" si="6"/>
        <v/>
      </c>
      <c r="AD27" s="61" t="str">
        <f t="shared" si="7"/>
        <v/>
      </c>
      <c r="AE27" s="61" t="str">
        <f t="shared" si="8"/>
        <v/>
      </c>
      <c r="AF27" s="61" t="str">
        <f t="shared" si="20"/>
        <v/>
      </c>
      <c r="AG27" s="61" t="str">
        <f t="shared" si="21"/>
        <v/>
      </c>
      <c r="AH27" s="61" t="str">
        <f t="shared" si="22"/>
        <v/>
      </c>
      <c r="AI27" s="61" t="str">
        <f t="shared" si="9"/>
        <v/>
      </c>
      <c r="AJ27" s="61">
        <f t="shared" si="23"/>
        <v>0</v>
      </c>
      <c r="AK27" s="61" t="str">
        <f t="shared" si="10"/>
        <v/>
      </c>
      <c r="AL27" s="61" t="str">
        <f t="shared" si="11"/>
        <v/>
      </c>
      <c r="AM27" s="61" t="str">
        <f t="shared" si="12"/>
        <v/>
      </c>
      <c r="AN27" s="61" t="str">
        <f t="shared" si="13"/>
        <v/>
      </c>
      <c r="AO27" s="61">
        <f t="shared" si="19"/>
        <v>0</v>
      </c>
      <c r="AP27" s="61" t="str">
        <f t="shared" si="14"/>
        <v/>
      </c>
      <c r="AQ27" s="61" t="str">
        <f t="shared" si="15"/>
        <v/>
      </c>
      <c r="AR27" s="117" t="str">
        <f t="shared" si="16"/>
        <v/>
      </c>
      <c r="AS27" s="91">
        <f t="shared" si="17"/>
        <v>0</v>
      </c>
    </row>
  </sheetData>
  <sheetProtection algorithmName="SHA-512" hashValue="nix9i81Zs8XVh9bngXErJQ/hjwPw9A4TGdSYKd/w5RPwxlZlnQd2FqP6PIh+uNXMfKauUual+BOuYvC2fZvHAA==" saltValue="vGG7fI0d/MUhkf+UrA1Ygw==" spinCount="100000" sheet="1" objects="1" scenarios="1"/>
  <mergeCells count="30">
    <mergeCell ref="AF5:AI5"/>
    <mergeCell ref="AB6:AC6"/>
    <mergeCell ref="AD6:AE6"/>
    <mergeCell ref="K6:M6"/>
    <mergeCell ref="N6:P6"/>
    <mergeCell ref="Q6:S6"/>
    <mergeCell ref="T6:V6"/>
    <mergeCell ref="X6:Y6"/>
    <mergeCell ref="Z6:AA6"/>
    <mergeCell ref="AK5:AO5"/>
    <mergeCell ref="T2:V2"/>
    <mergeCell ref="K3:M3"/>
    <mergeCell ref="N3:P3"/>
    <mergeCell ref="Q3:S3"/>
    <mergeCell ref="T3:V3"/>
    <mergeCell ref="W3:W5"/>
    <mergeCell ref="K4:M4"/>
    <mergeCell ref="N4:P4"/>
    <mergeCell ref="Q4:S4"/>
    <mergeCell ref="T4:V4"/>
    <mergeCell ref="Q2:S2"/>
    <mergeCell ref="K5:M5"/>
    <mergeCell ref="N5:P5"/>
    <mergeCell ref="Q5:S5"/>
    <mergeCell ref="T5:V5"/>
    <mergeCell ref="A1:A2"/>
    <mergeCell ref="C1:D1"/>
    <mergeCell ref="G1:J1"/>
    <mergeCell ref="K2:M2"/>
    <mergeCell ref="N2:P2"/>
  </mergeCells>
  <dataValidations count="9">
    <dataValidation type="list" allowBlank="1" showInputMessage="1" showErrorMessage="1" error="Entry must be M or F" sqref="H8:H27">
      <formula1>"M, F"</formula1>
    </dataValidation>
    <dataValidation allowBlank="1" showDropDown="1" showInputMessage="1" showErrorMessage="1" sqref="W8:W27"/>
    <dataValidation type="list" allowBlank="1" showInputMessage="1" showErrorMessage="1" sqref="M8:M27 V8:V27 P8:P27 S8:S27">
      <formula1>PrevSeasons</formula1>
    </dataValidation>
    <dataValidation type="list" allowBlank="1" showInputMessage="1" showErrorMessage="1" promptTitle="Last Grade played by player" sqref="T8:T27">
      <formula1>PreviousGrade</formula1>
    </dataValidation>
    <dataValidation type="list" allowBlank="1" showInputMessage="1" showErrorMessage="1" sqref="L8:L27 O8:O27 U8:U27 R8:R27">
      <formula1>PreviousPosition</formula1>
    </dataValidation>
    <dataValidation type="list" allowBlank="1" showInputMessage="1" showErrorMessage="1" promptTitle="Last Grade played by player" sqref="K8:K27">
      <formula1>STGBAGrades</formula1>
    </dataValidation>
    <dataValidation type="list" allowBlank="1" showInputMessage="1" showErrorMessage="1" promptTitle="Last Grade played by player" sqref="N8:N27">
      <formula1>CSMLBAGrades</formula1>
    </dataValidation>
    <dataValidation type="list" allowBlank="1" showInputMessage="1" showErrorMessage="1" promptTitle="Last Grade played by player" sqref="Q8:Q27">
      <formula1>JuniorGrades</formula1>
    </dataValidation>
    <dataValidation type="list" allowBlank="1" showInputMessage="1" showErrorMessage="1" sqref="G1">
      <formula1>AllClubs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27"/>
  <sheetViews>
    <sheetView zoomScale="90" zoomScaleNormal="90" zoomScaleSheetLayoutView="100" workbookViewId="0">
      <selection activeCell="B6" sqref="B6"/>
    </sheetView>
  </sheetViews>
  <sheetFormatPr defaultColWidth="8.85546875" defaultRowHeight="12.75" x14ac:dyDescent="0.2"/>
  <cols>
    <col min="1" max="1" width="7.140625" style="135" bestFit="1" customWidth="1"/>
    <col min="2" max="2" width="16.28515625" style="21" bestFit="1" customWidth="1"/>
    <col min="3" max="3" width="16.140625" style="62" bestFit="1" customWidth="1"/>
    <col min="4" max="4" width="13.28515625" style="62" bestFit="1" customWidth="1"/>
    <col min="5" max="5" width="12.42578125" style="63" bestFit="1" customWidth="1"/>
    <col min="6" max="6" width="15.140625" style="62" bestFit="1" customWidth="1"/>
    <col min="7" max="7" width="42.140625" style="62" bestFit="1" customWidth="1"/>
    <col min="8" max="8" width="8.7109375" style="64" customWidth="1"/>
    <col min="9" max="9" width="10.5703125" style="62" bestFit="1" customWidth="1"/>
    <col min="10" max="10" width="16.28515625" style="62" bestFit="1" customWidth="1"/>
    <col min="11" max="11" width="12.5703125" style="64" bestFit="1" customWidth="1"/>
    <col min="12" max="12" width="5.7109375" style="65" bestFit="1" customWidth="1"/>
    <col min="13" max="13" width="8.5703125" style="65" bestFit="1" customWidth="1"/>
    <col min="14" max="14" width="12.5703125" style="65" bestFit="1" customWidth="1"/>
    <col min="15" max="15" width="6" style="65" bestFit="1" customWidth="1"/>
    <col min="16" max="16" width="8.5703125" style="65" bestFit="1" customWidth="1"/>
    <col min="17" max="17" width="12.5703125" style="65" customWidth="1"/>
    <col min="18" max="18" width="6" style="65" bestFit="1" customWidth="1"/>
    <col min="19" max="19" width="8.5703125" style="65" bestFit="1" customWidth="1"/>
    <col min="20" max="20" width="12.5703125" style="65" bestFit="1" customWidth="1"/>
    <col min="21" max="21" width="6" style="65" bestFit="1" customWidth="1"/>
    <col min="22" max="22" width="7.7109375" style="65" bestFit="1" customWidth="1"/>
    <col min="23" max="23" width="9.140625" style="64" customWidth="1"/>
    <col min="24" max="41" width="9.140625" style="66" hidden="1" customWidth="1"/>
    <col min="42" max="43" width="9.140625" style="66" customWidth="1"/>
    <col min="44" max="45" width="13.42578125" style="66" customWidth="1"/>
    <col min="46" max="16384" width="8.85546875" style="23"/>
  </cols>
  <sheetData>
    <row r="1" spans="1:45" ht="21" thickBot="1" x14ac:dyDescent="0.25">
      <c r="A1" s="212"/>
      <c r="B1" s="172" t="s">
        <v>67</v>
      </c>
      <c r="C1" s="226">
        <f>YEAR(CutOffAge)</f>
        <v>2018</v>
      </c>
      <c r="D1" s="226"/>
      <c r="E1" s="173"/>
      <c r="F1" s="174" t="s">
        <v>68</v>
      </c>
      <c r="G1" s="227"/>
      <c r="H1" s="228"/>
      <c r="I1" s="228"/>
      <c r="J1" s="229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107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12" t="s">
        <v>98</v>
      </c>
      <c r="AS1" s="69">
        <f>SUM(AQ8:AQ27)</f>
        <v>0</v>
      </c>
    </row>
    <row r="2" spans="1:45" s="28" customFormat="1" ht="45.75" thickBot="1" x14ac:dyDescent="0.25">
      <c r="A2" s="213"/>
      <c r="B2" s="140" t="s">
        <v>70</v>
      </c>
      <c r="C2" s="141" t="s">
        <v>71</v>
      </c>
      <c r="D2" s="142" t="s">
        <v>72</v>
      </c>
      <c r="E2" s="143" t="s">
        <v>73</v>
      </c>
      <c r="F2" s="144" t="s">
        <v>74</v>
      </c>
      <c r="G2" s="138" t="s">
        <v>75</v>
      </c>
      <c r="H2" s="145" t="s">
        <v>153</v>
      </c>
      <c r="I2" s="139" t="s">
        <v>152</v>
      </c>
      <c r="J2" s="139" t="s">
        <v>154</v>
      </c>
      <c r="K2" s="214" t="s">
        <v>108</v>
      </c>
      <c r="L2" s="215"/>
      <c r="M2" s="216"/>
      <c r="N2" s="215" t="s">
        <v>111</v>
      </c>
      <c r="O2" s="215"/>
      <c r="P2" s="216"/>
      <c r="Q2" s="209" t="s">
        <v>133</v>
      </c>
      <c r="R2" s="210"/>
      <c r="S2" s="211"/>
      <c r="T2" s="209" t="s">
        <v>112</v>
      </c>
      <c r="U2" s="210"/>
      <c r="V2" s="211"/>
      <c r="W2" s="88"/>
      <c r="X2" s="110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3"/>
      <c r="AS2" s="70"/>
    </row>
    <row r="3" spans="1:45" ht="17.25" customHeight="1" x14ac:dyDescent="0.2">
      <c r="A3" s="43"/>
      <c r="B3" s="175"/>
      <c r="C3" s="176"/>
      <c r="D3" s="177"/>
      <c r="E3" s="178"/>
      <c r="F3" s="146"/>
      <c r="G3" s="179"/>
      <c r="H3" s="178"/>
      <c r="I3" s="180"/>
      <c r="J3" s="156"/>
      <c r="K3" s="232" t="s">
        <v>109</v>
      </c>
      <c r="L3" s="233"/>
      <c r="M3" s="234"/>
      <c r="N3" s="233" t="s">
        <v>109</v>
      </c>
      <c r="O3" s="233"/>
      <c r="P3" s="234"/>
      <c r="Q3" s="217" t="s">
        <v>109</v>
      </c>
      <c r="R3" s="218"/>
      <c r="S3" s="219"/>
      <c r="T3" s="217" t="s">
        <v>109</v>
      </c>
      <c r="U3" s="218"/>
      <c r="V3" s="219"/>
      <c r="W3" s="238" t="s">
        <v>132</v>
      </c>
      <c r="X3" s="109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113" t="s">
        <v>30</v>
      </c>
      <c r="AS3" s="70">
        <f>SUM(AR8:AR27)</f>
        <v>0</v>
      </c>
    </row>
    <row r="4" spans="1:45" ht="17.25" customHeight="1" x14ac:dyDescent="0.2">
      <c r="A4" s="44" t="s">
        <v>65</v>
      </c>
      <c r="B4" s="181"/>
      <c r="C4" s="167"/>
      <c r="D4" s="182"/>
      <c r="E4" s="155"/>
      <c r="F4" s="45"/>
      <c r="G4" s="164"/>
      <c r="H4" s="155"/>
      <c r="I4" s="170"/>
      <c r="J4" s="183"/>
      <c r="K4" s="232" t="s">
        <v>110</v>
      </c>
      <c r="L4" s="233"/>
      <c r="M4" s="234"/>
      <c r="N4" s="233" t="s">
        <v>110</v>
      </c>
      <c r="O4" s="233"/>
      <c r="P4" s="234"/>
      <c r="Q4" s="220" t="s">
        <v>113</v>
      </c>
      <c r="R4" s="221"/>
      <c r="S4" s="222"/>
      <c r="T4" s="220" t="s">
        <v>113</v>
      </c>
      <c r="U4" s="221"/>
      <c r="V4" s="222"/>
      <c r="W4" s="238"/>
      <c r="X4" s="109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114" t="s">
        <v>77</v>
      </c>
      <c r="AS4" s="70">
        <f>SUM(AS1:AS3)</f>
        <v>0</v>
      </c>
    </row>
    <row r="5" spans="1:45" ht="17.25" customHeight="1" thickBot="1" x14ac:dyDescent="0.25">
      <c r="A5" s="44" t="s">
        <v>78</v>
      </c>
      <c r="B5" s="181"/>
      <c r="C5" s="167"/>
      <c r="D5" s="182"/>
      <c r="E5" s="155"/>
      <c r="F5" s="184"/>
      <c r="G5" s="164"/>
      <c r="H5" s="155"/>
      <c r="I5" s="170"/>
      <c r="J5" s="183"/>
      <c r="K5" s="235" t="s">
        <v>138</v>
      </c>
      <c r="L5" s="236"/>
      <c r="M5" s="237"/>
      <c r="N5" s="236"/>
      <c r="O5" s="236"/>
      <c r="P5" s="237"/>
      <c r="Q5" s="223"/>
      <c r="R5" s="224"/>
      <c r="S5" s="225"/>
      <c r="T5" s="223"/>
      <c r="U5" s="224"/>
      <c r="V5" s="225"/>
      <c r="W5" s="239"/>
      <c r="X5" s="109"/>
      <c r="Y5" s="98"/>
      <c r="Z5" s="98"/>
      <c r="AA5" s="98"/>
      <c r="AB5" s="98"/>
      <c r="AC5" s="98"/>
      <c r="AD5" s="98"/>
      <c r="AE5" s="98"/>
      <c r="AF5" s="230" t="s">
        <v>136</v>
      </c>
      <c r="AG5" s="230"/>
      <c r="AH5" s="230"/>
      <c r="AI5" s="230"/>
      <c r="AJ5" s="98"/>
      <c r="AK5" s="230" t="s">
        <v>115</v>
      </c>
      <c r="AL5" s="230"/>
      <c r="AM5" s="230"/>
      <c r="AN5" s="230"/>
      <c r="AO5" s="230"/>
      <c r="AP5" s="136"/>
      <c r="AQ5" s="98"/>
      <c r="AR5" s="102" t="s">
        <v>99</v>
      </c>
      <c r="AS5" s="71">
        <f>COUNTA(H8:H27)</f>
        <v>0</v>
      </c>
    </row>
    <row r="6" spans="1:45" ht="24.75" thickBot="1" x14ac:dyDescent="0.25">
      <c r="A6" s="46" t="s">
        <v>79</v>
      </c>
      <c r="B6" s="181"/>
      <c r="C6" s="167"/>
      <c r="D6" s="167"/>
      <c r="E6" s="155"/>
      <c r="F6" s="45"/>
      <c r="G6" s="164"/>
      <c r="H6" s="158"/>
      <c r="I6" s="170"/>
      <c r="J6" s="183"/>
      <c r="K6" s="241" t="s">
        <v>106</v>
      </c>
      <c r="L6" s="242"/>
      <c r="M6" s="243"/>
      <c r="N6" s="244" t="s">
        <v>101</v>
      </c>
      <c r="O6" s="245"/>
      <c r="P6" s="246"/>
      <c r="Q6" s="206" t="s">
        <v>134</v>
      </c>
      <c r="R6" s="207"/>
      <c r="S6" s="208"/>
      <c r="T6" s="206" t="s">
        <v>102</v>
      </c>
      <c r="U6" s="207"/>
      <c r="V6" s="208"/>
      <c r="W6" s="122" t="s">
        <v>115</v>
      </c>
      <c r="X6" s="240" t="s">
        <v>96</v>
      </c>
      <c r="Y6" s="231"/>
      <c r="Z6" s="231" t="s">
        <v>97</v>
      </c>
      <c r="AA6" s="231"/>
      <c r="AB6" s="231" t="s">
        <v>135</v>
      </c>
      <c r="AC6" s="231"/>
      <c r="AD6" s="231" t="s">
        <v>66</v>
      </c>
      <c r="AE6" s="231"/>
      <c r="AF6" s="137" t="s">
        <v>137</v>
      </c>
      <c r="AG6" s="137" t="s">
        <v>97</v>
      </c>
      <c r="AH6" s="137" t="s">
        <v>135</v>
      </c>
      <c r="AI6" s="137" t="s">
        <v>66</v>
      </c>
      <c r="AJ6" s="99"/>
      <c r="AK6" s="137" t="s">
        <v>137</v>
      </c>
      <c r="AL6" s="137" t="s">
        <v>97</v>
      </c>
      <c r="AM6" s="137" t="s">
        <v>135</v>
      </c>
      <c r="AN6" s="137" t="s">
        <v>66</v>
      </c>
      <c r="AO6" s="137" t="s">
        <v>139</v>
      </c>
      <c r="AP6" s="137"/>
      <c r="AQ6" s="103"/>
      <c r="AR6" s="103" t="s">
        <v>80</v>
      </c>
      <c r="AS6" s="72" t="e">
        <f>SUM(AS4/AS5)</f>
        <v>#DIV/0!</v>
      </c>
    </row>
    <row r="7" spans="1:45" ht="16.5" thickBot="1" x14ac:dyDescent="0.25">
      <c r="A7" s="47" t="s">
        <v>81</v>
      </c>
      <c r="B7" s="59"/>
      <c r="C7" s="166"/>
      <c r="D7" s="166"/>
      <c r="E7" s="154"/>
      <c r="F7" s="48"/>
      <c r="G7" s="162"/>
      <c r="H7" s="161"/>
      <c r="I7" s="168"/>
      <c r="J7" s="49"/>
      <c r="K7" s="50" t="s">
        <v>66</v>
      </c>
      <c r="L7" s="50" t="s">
        <v>103</v>
      </c>
      <c r="M7" s="50" t="s">
        <v>107</v>
      </c>
      <c r="N7" s="50" t="s">
        <v>66</v>
      </c>
      <c r="O7" s="50" t="s">
        <v>103</v>
      </c>
      <c r="P7" s="50" t="s">
        <v>107</v>
      </c>
      <c r="Q7" s="51" t="s">
        <v>66</v>
      </c>
      <c r="R7" s="50" t="s">
        <v>103</v>
      </c>
      <c r="S7" s="50" t="s">
        <v>107</v>
      </c>
      <c r="T7" s="51" t="s">
        <v>66</v>
      </c>
      <c r="U7" s="50" t="s">
        <v>103</v>
      </c>
      <c r="V7" s="50" t="s">
        <v>107</v>
      </c>
      <c r="W7" s="50"/>
      <c r="X7" s="52" t="s">
        <v>69</v>
      </c>
      <c r="Y7" s="53" t="s">
        <v>76</v>
      </c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 t="s">
        <v>139</v>
      </c>
      <c r="AQ7" s="53" t="s">
        <v>98</v>
      </c>
      <c r="AR7" s="115" t="s">
        <v>100</v>
      </c>
      <c r="AS7" s="116" t="s">
        <v>82</v>
      </c>
    </row>
    <row r="8" spans="1:45" ht="14.25" x14ac:dyDescent="0.2">
      <c r="A8" s="54">
        <v>1</v>
      </c>
      <c r="B8" s="175"/>
      <c r="C8" s="176"/>
      <c r="D8" s="177"/>
      <c r="E8" s="178"/>
      <c r="F8" s="146"/>
      <c r="G8" s="163"/>
      <c r="H8" s="147"/>
      <c r="I8" s="169"/>
      <c r="J8" s="15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8" t="str">
        <f t="shared" ref="W8:W27" si="0">IF(C8="","",AO8)</f>
        <v/>
      </c>
      <c r="X8" s="104" t="str">
        <f t="shared" ref="X8:X27" si="1">IF(ISBLANK(K8),"",VLOOKUP(K8,PreviousGradePoints,2,FALSE))</f>
        <v/>
      </c>
      <c r="Y8" s="105" t="str">
        <f t="shared" ref="Y8:Y27" si="2">IF(ISBLANK(L8),"",IF(K8="NPE",0,IF(LEFT(K8,2)="CS",VLOOKUP(L8,PreviousPositionPts,3),IF(LEFT(K8,2)="ML",VLOOKUP(L8,PreviousPositionPts,4),IF(LEFT(K8,2)="U1",VLOOKUP(L8,PreviousPositionPts,6),VLOOKUP(L8,PreviousPositionPts,2))))))</f>
        <v/>
      </c>
      <c r="Z8" s="106" t="str">
        <f t="shared" ref="Z8:Z27" si="3">IF(ISBLANK(N8),"",VLOOKUP(N8,PreviousGradePoints,2,FALSE))</f>
        <v/>
      </c>
      <c r="AA8" s="106" t="str">
        <f t="shared" ref="AA8:AA27" si="4">IF(ISBLANK(O8),"",IF(N8="NPE",0,IF(LEFT(N8,2)="CS",VLOOKUP(O8,PreviousPositionPts,3),IF(LEFT(N8,2)="ML",VLOOKUP(O8,PreviousPositionPts,4),IF(LEFT(N8,2)="U1",VLOOKUP(O8,PreviousPositionPts,6),VLOOKUP(O8,PreviousPositionPts,2))))))</f>
        <v/>
      </c>
      <c r="AB8" s="106" t="str">
        <f t="shared" ref="AB8:AB27" si="5">IF(ISBLANK(Q8),"",VLOOKUP(Q8,PreviousGradePoints,2,FALSE))</f>
        <v/>
      </c>
      <c r="AC8" s="106" t="str">
        <f t="shared" ref="AC8:AC27" si="6">IF(ISBLANK(R8),"",IF(Q8="NPE",0,IF(LEFT(Q8,2)="CS",VLOOKUP(R8,PreviousPositionPts,3),IF(LEFT(Q8,2)="ML",VLOOKUP(R8,PreviousPositionPts,4),IF(LEFT(Q8,2)="U1",VLOOKUP(R8,PreviousPositionPts,6),VLOOKUP(R8,PreviousPositionPts,2))))))</f>
        <v/>
      </c>
      <c r="AD8" s="106" t="str">
        <f t="shared" ref="AD8:AD27" si="7">IF(ISBLANK(T8),"",VLOOKUP(T8,PreviousGradePoints,2,FALSE))</f>
        <v/>
      </c>
      <c r="AE8" s="106" t="str">
        <f t="shared" ref="AE8:AE27" si="8">IF(ISBLANK(U8),"",IF(T8="NPE",0,IF(LEFT(T8,2)="CS",VLOOKUP(U8,PreviousPositionPts,3),IF(LEFT(T8,2)="ML",VLOOKUP(U8,PreviousPositionPts,4),IF(LEFT(T8,2)="U1",VLOOKUP(U8,PreviousPositionPts,6),VLOOKUP(U8,PreviousPositionPts,2))))))</f>
        <v/>
      </c>
      <c r="AF8" s="106" t="str">
        <f>IF(AND(ISNUMBER(X8),ISNUMBER(Y8)),X8+Y8,"")</f>
        <v/>
      </c>
      <c r="AG8" s="106" t="str">
        <f>IF(AND(ISNUMBER(Z8),ISNUMBER(AA8)),Z8+AA8,"")</f>
        <v/>
      </c>
      <c r="AH8" s="106" t="str">
        <f>IF(AND(ISNUMBER(AB8),ISNUMBER(AC8)),AB8+AC8,"")</f>
        <v/>
      </c>
      <c r="AI8" s="106" t="str">
        <f t="shared" ref="AI8:AI27" si="9">IF(AND(ISNUMBER(AD8),ISNUMBER(AE8)),AD8+AE8,"")</f>
        <v/>
      </c>
      <c r="AJ8" s="106">
        <f>MIN(AF8:AI8)</f>
        <v>0</v>
      </c>
      <c r="AK8" s="86" t="str">
        <f t="shared" ref="AK8:AK27" si="10">IF(ISBLANK(K8),"",VLOOKUP(K8,PreviousGradePoints,3,FALSE)+0)</f>
        <v/>
      </c>
      <c r="AL8" s="86" t="str">
        <f t="shared" ref="AL8:AL27" si="11">IF(ISBLANK(N8),"",VLOOKUP(N8,PreviousGradePoints,3,FALSE)+0)</f>
        <v/>
      </c>
      <c r="AM8" s="86" t="str">
        <f t="shared" ref="AM8:AM27" si="12">IF(ISBLANK(Q8),"",VLOOKUP(Q8,PreviousGradePoints,3,FALSE)+0)</f>
        <v/>
      </c>
      <c r="AN8" s="86" t="str">
        <f t="shared" ref="AN8:AN27" si="13">IF(ISBLANK(T8),"",VLOOKUP(T8,PreviousGradePoints,3,FALSE)+0)</f>
        <v/>
      </c>
      <c r="AO8" s="86">
        <f>MAX(AK8:AN8)</f>
        <v>0</v>
      </c>
      <c r="AP8" s="86" t="str">
        <f t="shared" ref="AP8:AP27" si="14">IF(C8="","",AO8)</f>
        <v/>
      </c>
      <c r="AQ8" s="106" t="str">
        <f t="shared" ref="AQ8:AQ27" si="15">IF(K8="NPE",SUM(AJ$8:AJ$27)/COUNTIF(AJ$8:AJ$27,"&gt;0"),IF(AJ8=0,"",AJ8))</f>
        <v/>
      </c>
      <c r="AR8" s="86" t="str">
        <f t="shared" ref="AR8:AR27" si="16">IF(ISBLANK(E8),"",IF(H8="M",VLOOKUP((INT((CutOffAge-E8)/365)),AgeTable,2),55))</f>
        <v/>
      </c>
      <c r="AS8" s="89">
        <f t="shared" ref="AS8:AS27" si="17">SUM(AQ8:AR8)</f>
        <v>0</v>
      </c>
    </row>
    <row r="9" spans="1:45" ht="14.25" x14ac:dyDescent="0.2">
      <c r="A9" s="57">
        <f t="shared" ref="A9:A27" si="18">SUM(A8+1)</f>
        <v>2</v>
      </c>
      <c r="B9" s="181"/>
      <c r="C9" s="167"/>
      <c r="D9" s="182"/>
      <c r="E9" s="155"/>
      <c r="F9" s="45"/>
      <c r="G9" s="165"/>
      <c r="H9" s="149"/>
      <c r="I9" s="171"/>
      <c r="J9" s="185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0" t="str">
        <f t="shared" si="0"/>
        <v/>
      </c>
      <c r="X9" s="55" t="str">
        <f t="shared" si="1"/>
        <v/>
      </c>
      <c r="Y9" s="56" t="str">
        <f t="shared" si="2"/>
        <v/>
      </c>
      <c r="Z9" s="56" t="str">
        <f t="shared" si="3"/>
        <v/>
      </c>
      <c r="AA9" s="56" t="str">
        <f t="shared" si="4"/>
        <v/>
      </c>
      <c r="AB9" s="56" t="str">
        <f t="shared" si="5"/>
        <v/>
      </c>
      <c r="AC9" s="56" t="str">
        <f t="shared" si="6"/>
        <v/>
      </c>
      <c r="AD9" s="56" t="str">
        <f t="shared" si="7"/>
        <v/>
      </c>
      <c r="AE9" s="56" t="str">
        <f t="shared" si="8"/>
        <v/>
      </c>
      <c r="AF9" s="56" t="str">
        <f>IF(AND(ISNUMBER(X9),ISNUMBER(Y9)),X9+Y9,"")</f>
        <v/>
      </c>
      <c r="AG9" s="56" t="str">
        <f>IF(AND(ISNUMBER(Z9),ISNUMBER(AA9)),Z9+AA9,"")</f>
        <v/>
      </c>
      <c r="AH9" s="56" t="str">
        <f>IF(AND(ISNUMBER(AB9),ISNUMBER(AC9)),AB9+AC9,"")</f>
        <v/>
      </c>
      <c r="AI9" s="56" t="str">
        <f t="shared" si="9"/>
        <v/>
      </c>
      <c r="AJ9" s="56">
        <f>MIN(AF9:AI9)</f>
        <v>0</v>
      </c>
      <c r="AK9" s="56" t="str">
        <f t="shared" si="10"/>
        <v/>
      </c>
      <c r="AL9" s="56" t="str">
        <f t="shared" si="11"/>
        <v/>
      </c>
      <c r="AM9" s="56" t="str">
        <f t="shared" si="12"/>
        <v/>
      </c>
      <c r="AN9" s="56" t="str">
        <f t="shared" si="13"/>
        <v/>
      </c>
      <c r="AO9" s="56">
        <f t="shared" ref="AO9:AO27" si="19">MAX(AK9:AN9)</f>
        <v>0</v>
      </c>
      <c r="AP9" s="56" t="str">
        <f t="shared" si="14"/>
        <v/>
      </c>
      <c r="AQ9" s="56" t="str">
        <f t="shared" si="15"/>
        <v/>
      </c>
      <c r="AR9" s="56" t="str">
        <f t="shared" si="16"/>
        <v/>
      </c>
      <c r="AS9" s="90">
        <f t="shared" si="17"/>
        <v>0</v>
      </c>
    </row>
    <row r="10" spans="1:45" ht="14.25" x14ac:dyDescent="0.2">
      <c r="A10" s="57">
        <f t="shared" si="18"/>
        <v>3</v>
      </c>
      <c r="B10" s="181"/>
      <c r="C10" s="167"/>
      <c r="D10" s="182"/>
      <c r="E10" s="155"/>
      <c r="F10" s="45"/>
      <c r="G10" s="165"/>
      <c r="H10" s="149"/>
      <c r="I10" s="171"/>
      <c r="J10" s="185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0" t="str">
        <f t="shared" si="0"/>
        <v/>
      </c>
      <c r="X10" s="55" t="str">
        <f t="shared" si="1"/>
        <v/>
      </c>
      <c r="Y10" s="56" t="str">
        <f t="shared" si="2"/>
        <v/>
      </c>
      <c r="Z10" s="56" t="str">
        <f t="shared" si="3"/>
        <v/>
      </c>
      <c r="AA10" s="56" t="str">
        <f t="shared" si="4"/>
        <v/>
      </c>
      <c r="AB10" s="56" t="str">
        <f t="shared" si="5"/>
        <v/>
      </c>
      <c r="AC10" s="56" t="str">
        <f t="shared" si="6"/>
        <v/>
      </c>
      <c r="AD10" s="56" t="str">
        <f t="shared" si="7"/>
        <v/>
      </c>
      <c r="AE10" s="56" t="str">
        <f t="shared" si="8"/>
        <v/>
      </c>
      <c r="AF10" s="56" t="str">
        <f t="shared" ref="AF10:AF27" si="20">IF(AND(ISNUMBER(X10),ISNUMBER(Y10)),X10+Y10,"")</f>
        <v/>
      </c>
      <c r="AG10" s="56" t="str">
        <f t="shared" ref="AG10:AG27" si="21">IF(AND(ISNUMBER(Z10),ISNUMBER(AA10)),Z10+AA10,"")</f>
        <v/>
      </c>
      <c r="AH10" s="56" t="str">
        <f t="shared" ref="AH10:AH27" si="22">IF(AND(ISNUMBER(AB10),ISNUMBER(AC10)),AB10+AC10,"")</f>
        <v/>
      </c>
      <c r="AI10" s="56" t="str">
        <f t="shared" si="9"/>
        <v/>
      </c>
      <c r="AJ10" s="56">
        <f t="shared" ref="AJ10:AJ27" si="23">MIN(AF10:AI10)</f>
        <v>0</v>
      </c>
      <c r="AK10" s="56" t="str">
        <f t="shared" si="10"/>
        <v/>
      </c>
      <c r="AL10" s="56" t="str">
        <f t="shared" si="11"/>
        <v/>
      </c>
      <c r="AM10" s="56" t="str">
        <f t="shared" si="12"/>
        <v/>
      </c>
      <c r="AN10" s="56" t="str">
        <f t="shared" si="13"/>
        <v/>
      </c>
      <c r="AO10" s="56">
        <f t="shared" si="19"/>
        <v>0</v>
      </c>
      <c r="AP10" s="56" t="str">
        <f t="shared" si="14"/>
        <v/>
      </c>
      <c r="AQ10" s="56" t="str">
        <f t="shared" si="15"/>
        <v/>
      </c>
      <c r="AR10" s="56" t="str">
        <f t="shared" si="16"/>
        <v/>
      </c>
      <c r="AS10" s="90">
        <f t="shared" si="17"/>
        <v>0</v>
      </c>
    </row>
    <row r="11" spans="1:45" ht="14.25" x14ac:dyDescent="0.2">
      <c r="A11" s="57">
        <f t="shared" si="18"/>
        <v>4</v>
      </c>
      <c r="B11" s="181"/>
      <c r="C11" s="167"/>
      <c r="D11" s="167"/>
      <c r="E11" s="155"/>
      <c r="F11" s="45"/>
      <c r="G11" s="165"/>
      <c r="H11" s="149"/>
      <c r="I11" s="171"/>
      <c r="J11" s="185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0" t="str">
        <f t="shared" si="0"/>
        <v/>
      </c>
      <c r="X11" s="55" t="str">
        <f t="shared" si="1"/>
        <v/>
      </c>
      <c r="Y11" s="56" t="str">
        <f t="shared" si="2"/>
        <v/>
      </c>
      <c r="Z11" s="56" t="str">
        <f t="shared" si="3"/>
        <v/>
      </c>
      <c r="AA11" s="56" t="str">
        <f t="shared" si="4"/>
        <v/>
      </c>
      <c r="AB11" s="56" t="str">
        <f t="shared" si="5"/>
        <v/>
      </c>
      <c r="AC11" s="56" t="str">
        <f t="shared" si="6"/>
        <v/>
      </c>
      <c r="AD11" s="56" t="str">
        <f t="shared" si="7"/>
        <v/>
      </c>
      <c r="AE11" s="56" t="str">
        <f t="shared" si="8"/>
        <v/>
      </c>
      <c r="AF11" s="56" t="str">
        <f t="shared" si="20"/>
        <v/>
      </c>
      <c r="AG11" s="56" t="str">
        <f t="shared" si="21"/>
        <v/>
      </c>
      <c r="AH11" s="56" t="str">
        <f t="shared" si="22"/>
        <v/>
      </c>
      <c r="AI11" s="56" t="str">
        <f t="shared" si="9"/>
        <v/>
      </c>
      <c r="AJ11" s="56">
        <f t="shared" si="23"/>
        <v>0</v>
      </c>
      <c r="AK11" s="56" t="str">
        <f t="shared" si="10"/>
        <v/>
      </c>
      <c r="AL11" s="56" t="str">
        <f t="shared" si="11"/>
        <v/>
      </c>
      <c r="AM11" s="56" t="str">
        <f t="shared" si="12"/>
        <v/>
      </c>
      <c r="AN11" s="56" t="str">
        <f t="shared" si="13"/>
        <v/>
      </c>
      <c r="AO11" s="56">
        <f t="shared" si="19"/>
        <v>0</v>
      </c>
      <c r="AP11" s="56" t="str">
        <f t="shared" si="14"/>
        <v/>
      </c>
      <c r="AQ11" s="56" t="str">
        <f t="shared" si="15"/>
        <v/>
      </c>
      <c r="AR11" s="56" t="str">
        <f t="shared" si="16"/>
        <v/>
      </c>
      <c r="AS11" s="90">
        <f t="shared" si="17"/>
        <v>0</v>
      </c>
    </row>
    <row r="12" spans="1:45" ht="14.25" x14ac:dyDescent="0.2">
      <c r="A12" s="57">
        <f t="shared" si="18"/>
        <v>5</v>
      </c>
      <c r="B12" s="181"/>
      <c r="C12" s="167"/>
      <c r="D12" s="167"/>
      <c r="E12" s="155"/>
      <c r="F12" s="45"/>
      <c r="G12" s="165"/>
      <c r="H12" s="149"/>
      <c r="I12" s="171"/>
      <c r="J12" s="185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0" t="str">
        <f t="shared" si="0"/>
        <v/>
      </c>
      <c r="X12" s="55" t="str">
        <f t="shared" si="1"/>
        <v/>
      </c>
      <c r="Y12" s="56" t="str">
        <f t="shared" si="2"/>
        <v/>
      </c>
      <c r="Z12" s="56" t="str">
        <f t="shared" si="3"/>
        <v/>
      </c>
      <c r="AA12" s="56" t="str">
        <f t="shared" si="4"/>
        <v/>
      </c>
      <c r="AB12" s="56" t="str">
        <f t="shared" si="5"/>
        <v/>
      </c>
      <c r="AC12" s="56" t="str">
        <f t="shared" si="6"/>
        <v/>
      </c>
      <c r="AD12" s="56" t="str">
        <f t="shared" si="7"/>
        <v/>
      </c>
      <c r="AE12" s="56" t="str">
        <f t="shared" si="8"/>
        <v/>
      </c>
      <c r="AF12" s="56" t="str">
        <f t="shared" si="20"/>
        <v/>
      </c>
      <c r="AG12" s="56" t="str">
        <f t="shared" si="21"/>
        <v/>
      </c>
      <c r="AH12" s="56" t="str">
        <f t="shared" si="22"/>
        <v/>
      </c>
      <c r="AI12" s="56" t="str">
        <f t="shared" si="9"/>
        <v/>
      </c>
      <c r="AJ12" s="56">
        <f t="shared" si="23"/>
        <v>0</v>
      </c>
      <c r="AK12" s="56" t="str">
        <f t="shared" si="10"/>
        <v/>
      </c>
      <c r="AL12" s="56" t="str">
        <f t="shared" si="11"/>
        <v/>
      </c>
      <c r="AM12" s="56" t="str">
        <f t="shared" si="12"/>
        <v/>
      </c>
      <c r="AN12" s="56" t="str">
        <f t="shared" si="13"/>
        <v/>
      </c>
      <c r="AO12" s="56">
        <f t="shared" si="19"/>
        <v>0</v>
      </c>
      <c r="AP12" s="56" t="str">
        <f t="shared" si="14"/>
        <v/>
      </c>
      <c r="AQ12" s="56" t="str">
        <f t="shared" si="15"/>
        <v/>
      </c>
      <c r="AR12" s="56" t="str">
        <f t="shared" si="16"/>
        <v/>
      </c>
      <c r="AS12" s="90">
        <f t="shared" si="17"/>
        <v>0</v>
      </c>
    </row>
    <row r="13" spans="1:45" ht="14.25" x14ac:dyDescent="0.2">
      <c r="A13" s="57">
        <f t="shared" si="18"/>
        <v>6</v>
      </c>
      <c r="B13" s="181"/>
      <c r="C13" s="167"/>
      <c r="D13" s="167"/>
      <c r="E13" s="155"/>
      <c r="F13" s="45"/>
      <c r="G13" s="165"/>
      <c r="H13" s="149"/>
      <c r="I13" s="171"/>
      <c r="J13" s="185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0" t="str">
        <f t="shared" si="0"/>
        <v/>
      </c>
      <c r="X13" s="55" t="str">
        <f t="shared" si="1"/>
        <v/>
      </c>
      <c r="Y13" s="56" t="str">
        <f t="shared" si="2"/>
        <v/>
      </c>
      <c r="Z13" s="56" t="str">
        <f t="shared" si="3"/>
        <v/>
      </c>
      <c r="AA13" s="56" t="str">
        <f t="shared" si="4"/>
        <v/>
      </c>
      <c r="AB13" s="56" t="str">
        <f t="shared" si="5"/>
        <v/>
      </c>
      <c r="AC13" s="56" t="str">
        <f t="shared" si="6"/>
        <v/>
      </c>
      <c r="AD13" s="56" t="str">
        <f t="shared" si="7"/>
        <v/>
      </c>
      <c r="AE13" s="56" t="str">
        <f t="shared" si="8"/>
        <v/>
      </c>
      <c r="AF13" s="56" t="str">
        <f t="shared" si="20"/>
        <v/>
      </c>
      <c r="AG13" s="56" t="str">
        <f t="shared" si="21"/>
        <v/>
      </c>
      <c r="AH13" s="56" t="str">
        <f t="shared" si="22"/>
        <v/>
      </c>
      <c r="AI13" s="56" t="str">
        <f t="shared" si="9"/>
        <v/>
      </c>
      <c r="AJ13" s="56">
        <f t="shared" si="23"/>
        <v>0</v>
      </c>
      <c r="AK13" s="56" t="str">
        <f t="shared" si="10"/>
        <v/>
      </c>
      <c r="AL13" s="56" t="str">
        <f t="shared" si="11"/>
        <v/>
      </c>
      <c r="AM13" s="56" t="str">
        <f t="shared" si="12"/>
        <v/>
      </c>
      <c r="AN13" s="56" t="str">
        <f t="shared" si="13"/>
        <v/>
      </c>
      <c r="AO13" s="56">
        <f t="shared" si="19"/>
        <v>0</v>
      </c>
      <c r="AP13" s="56" t="str">
        <f t="shared" si="14"/>
        <v/>
      </c>
      <c r="AQ13" s="56" t="str">
        <f t="shared" si="15"/>
        <v/>
      </c>
      <c r="AR13" s="56" t="str">
        <f t="shared" si="16"/>
        <v/>
      </c>
      <c r="AS13" s="90">
        <f t="shared" si="17"/>
        <v>0</v>
      </c>
    </row>
    <row r="14" spans="1:45" ht="14.25" x14ac:dyDescent="0.2">
      <c r="A14" s="57">
        <f t="shared" si="18"/>
        <v>7</v>
      </c>
      <c r="B14" s="181"/>
      <c r="C14" s="167"/>
      <c r="D14" s="167"/>
      <c r="E14" s="155"/>
      <c r="F14" s="45"/>
      <c r="G14" s="165"/>
      <c r="H14" s="149"/>
      <c r="I14" s="171"/>
      <c r="J14" s="185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0" t="str">
        <f t="shared" si="0"/>
        <v/>
      </c>
      <c r="X14" s="55" t="str">
        <f t="shared" si="1"/>
        <v/>
      </c>
      <c r="Y14" s="56" t="str">
        <f t="shared" si="2"/>
        <v/>
      </c>
      <c r="Z14" s="56" t="str">
        <f t="shared" si="3"/>
        <v/>
      </c>
      <c r="AA14" s="56" t="str">
        <f t="shared" si="4"/>
        <v/>
      </c>
      <c r="AB14" s="56" t="str">
        <f t="shared" si="5"/>
        <v/>
      </c>
      <c r="AC14" s="56" t="str">
        <f t="shared" si="6"/>
        <v/>
      </c>
      <c r="AD14" s="56" t="str">
        <f t="shared" si="7"/>
        <v/>
      </c>
      <c r="AE14" s="56" t="str">
        <f t="shared" si="8"/>
        <v/>
      </c>
      <c r="AF14" s="56" t="str">
        <f t="shared" si="20"/>
        <v/>
      </c>
      <c r="AG14" s="56" t="str">
        <f t="shared" si="21"/>
        <v/>
      </c>
      <c r="AH14" s="56" t="str">
        <f t="shared" si="22"/>
        <v/>
      </c>
      <c r="AI14" s="56" t="str">
        <f t="shared" si="9"/>
        <v/>
      </c>
      <c r="AJ14" s="56">
        <f t="shared" si="23"/>
        <v>0</v>
      </c>
      <c r="AK14" s="56" t="str">
        <f t="shared" si="10"/>
        <v/>
      </c>
      <c r="AL14" s="56" t="str">
        <f t="shared" si="11"/>
        <v/>
      </c>
      <c r="AM14" s="56" t="str">
        <f t="shared" si="12"/>
        <v/>
      </c>
      <c r="AN14" s="56" t="str">
        <f t="shared" si="13"/>
        <v/>
      </c>
      <c r="AO14" s="56">
        <f t="shared" si="19"/>
        <v>0</v>
      </c>
      <c r="AP14" s="56" t="str">
        <f t="shared" si="14"/>
        <v/>
      </c>
      <c r="AQ14" s="56" t="str">
        <f t="shared" si="15"/>
        <v/>
      </c>
      <c r="AR14" s="56" t="str">
        <f t="shared" si="16"/>
        <v/>
      </c>
      <c r="AS14" s="90">
        <f t="shared" si="17"/>
        <v>0</v>
      </c>
    </row>
    <row r="15" spans="1:45" ht="14.25" x14ac:dyDescent="0.2">
      <c r="A15" s="57">
        <f t="shared" si="18"/>
        <v>8</v>
      </c>
      <c r="B15" s="181"/>
      <c r="C15" s="167"/>
      <c r="D15" s="167"/>
      <c r="E15" s="155"/>
      <c r="F15" s="45"/>
      <c r="G15" s="165"/>
      <c r="H15" s="149"/>
      <c r="I15" s="171"/>
      <c r="J15" s="185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0" t="str">
        <f t="shared" si="0"/>
        <v/>
      </c>
      <c r="X15" s="55" t="str">
        <f t="shared" si="1"/>
        <v/>
      </c>
      <c r="Y15" s="56" t="str">
        <f t="shared" si="2"/>
        <v/>
      </c>
      <c r="Z15" s="56" t="str">
        <f t="shared" si="3"/>
        <v/>
      </c>
      <c r="AA15" s="56" t="str">
        <f t="shared" si="4"/>
        <v/>
      </c>
      <c r="AB15" s="56" t="str">
        <f t="shared" si="5"/>
        <v/>
      </c>
      <c r="AC15" s="56" t="str">
        <f t="shared" si="6"/>
        <v/>
      </c>
      <c r="AD15" s="56" t="str">
        <f t="shared" si="7"/>
        <v/>
      </c>
      <c r="AE15" s="56" t="str">
        <f t="shared" si="8"/>
        <v/>
      </c>
      <c r="AF15" s="56" t="str">
        <f t="shared" si="20"/>
        <v/>
      </c>
      <c r="AG15" s="56" t="str">
        <f t="shared" si="21"/>
        <v/>
      </c>
      <c r="AH15" s="56" t="str">
        <f t="shared" si="22"/>
        <v/>
      </c>
      <c r="AI15" s="56" t="str">
        <f t="shared" si="9"/>
        <v/>
      </c>
      <c r="AJ15" s="56">
        <f t="shared" si="23"/>
        <v>0</v>
      </c>
      <c r="AK15" s="56" t="str">
        <f t="shared" si="10"/>
        <v/>
      </c>
      <c r="AL15" s="56" t="str">
        <f t="shared" si="11"/>
        <v/>
      </c>
      <c r="AM15" s="56" t="str">
        <f t="shared" si="12"/>
        <v/>
      </c>
      <c r="AN15" s="56" t="str">
        <f t="shared" si="13"/>
        <v/>
      </c>
      <c r="AO15" s="56">
        <f t="shared" si="19"/>
        <v>0</v>
      </c>
      <c r="AP15" s="56" t="str">
        <f t="shared" si="14"/>
        <v/>
      </c>
      <c r="AQ15" s="56" t="str">
        <f t="shared" si="15"/>
        <v/>
      </c>
      <c r="AR15" s="56" t="str">
        <f t="shared" si="16"/>
        <v/>
      </c>
      <c r="AS15" s="90">
        <f t="shared" si="17"/>
        <v>0</v>
      </c>
    </row>
    <row r="16" spans="1:45" ht="14.25" x14ac:dyDescent="0.2">
      <c r="A16" s="57">
        <f t="shared" si="18"/>
        <v>9</v>
      </c>
      <c r="B16" s="181"/>
      <c r="C16" s="167"/>
      <c r="D16" s="167"/>
      <c r="E16" s="155"/>
      <c r="F16" s="45"/>
      <c r="G16" s="165"/>
      <c r="H16" s="149"/>
      <c r="I16" s="171"/>
      <c r="J16" s="185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0" t="str">
        <f t="shared" si="0"/>
        <v/>
      </c>
      <c r="X16" s="55" t="str">
        <f t="shared" si="1"/>
        <v/>
      </c>
      <c r="Y16" s="56" t="str">
        <f t="shared" si="2"/>
        <v/>
      </c>
      <c r="Z16" s="56" t="str">
        <f t="shared" si="3"/>
        <v/>
      </c>
      <c r="AA16" s="56" t="str">
        <f t="shared" si="4"/>
        <v/>
      </c>
      <c r="AB16" s="56" t="str">
        <f t="shared" si="5"/>
        <v/>
      </c>
      <c r="AC16" s="56" t="str">
        <f t="shared" si="6"/>
        <v/>
      </c>
      <c r="AD16" s="56" t="str">
        <f t="shared" si="7"/>
        <v/>
      </c>
      <c r="AE16" s="56" t="str">
        <f t="shared" si="8"/>
        <v/>
      </c>
      <c r="AF16" s="56" t="str">
        <f t="shared" si="20"/>
        <v/>
      </c>
      <c r="AG16" s="56" t="str">
        <f t="shared" si="21"/>
        <v/>
      </c>
      <c r="AH16" s="56" t="str">
        <f t="shared" si="22"/>
        <v/>
      </c>
      <c r="AI16" s="56" t="str">
        <f t="shared" si="9"/>
        <v/>
      </c>
      <c r="AJ16" s="56">
        <f t="shared" si="23"/>
        <v>0</v>
      </c>
      <c r="AK16" s="56" t="str">
        <f t="shared" si="10"/>
        <v/>
      </c>
      <c r="AL16" s="56" t="str">
        <f t="shared" si="11"/>
        <v/>
      </c>
      <c r="AM16" s="56" t="str">
        <f t="shared" si="12"/>
        <v/>
      </c>
      <c r="AN16" s="56" t="str">
        <f t="shared" si="13"/>
        <v/>
      </c>
      <c r="AO16" s="56">
        <f t="shared" si="19"/>
        <v>0</v>
      </c>
      <c r="AP16" s="56" t="str">
        <f t="shared" si="14"/>
        <v/>
      </c>
      <c r="AQ16" s="56" t="str">
        <f t="shared" si="15"/>
        <v/>
      </c>
      <c r="AR16" s="56" t="str">
        <f t="shared" si="16"/>
        <v/>
      </c>
      <c r="AS16" s="90">
        <f t="shared" si="17"/>
        <v>0</v>
      </c>
    </row>
    <row r="17" spans="1:45" ht="14.25" x14ac:dyDescent="0.2">
      <c r="A17" s="57">
        <f t="shared" si="18"/>
        <v>10</v>
      </c>
      <c r="B17" s="181"/>
      <c r="C17" s="167"/>
      <c r="D17" s="167"/>
      <c r="E17" s="155"/>
      <c r="F17" s="45"/>
      <c r="G17" s="165"/>
      <c r="H17" s="149"/>
      <c r="I17" s="171"/>
      <c r="J17" s="185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0" t="str">
        <f t="shared" si="0"/>
        <v/>
      </c>
      <c r="X17" s="55" t="str">
        <f t="shared" si="1"/>
        <v/>
      </c>
      <c r="Y17" s="56" t="str">
        <f t="shared" si="2"/>
        <v/>
      </c>
      <c r="Z17" s="56" t="str">
        <f t="shared" si="3"/>
        <v/>
      </c>
      <c r="AA17" s="56" t="str">
        <f t="shared" si="4"/>
        <v/>
      </c>
      <c r="AB17" s="56" t="str">
        <f t="shared" si="5"/>
        <v/>
      </c>
      <c r="AC17" s="56" t="str">
        <f t="shared" si="6"/>
        <v/>
      </c>
      <c r="AD17" s="56" t="str">
        <f t="shared" si="7"/>
        <v/>
      </c>
      <c r="AE17" s="56" t="str">
        <f t="shared" si="8"/>
        <v/>
      </c>
      <c r="AF17" s="56" t="str">
        <f t="shared" si="20"/>
        <v/>
      </c>
      <c r="AG17" s="56" t="str">
        <f t="shared" si="21"/>
        <v/>
      </c>
      <c r="AH17" s="56" t="str">
        <f t="shared" si="22"/>
        <v/>
      </c>
      <c r="AI17" s="56" t="str">
        <f t="shared" si="9"/>
        <v/>
      </c>
      <c r="AJ17" s="56">
        <f t="shared" si="23"/>
        <v>0</v>
      </c>
      <c r="AK17" s="56" t="str">
        <f t="shared" si="10"/>
        <v/>
      </c>
      <c r="AL17" s="56" t="str">
        <f t="shared" si="11"/>
        <v/>
      </c>
      <c r="AM17" s="56" t="str">
        <f t="shared" si="12"/>
        <v/>
      </c>
      <c r="AN17" s="56" t="str">
        <f t="shared" si="13"/>
        <v/>
      </c>
      <c r="AO17" s="56">
        <f t="shared" si="19"/>
        <v>0</v>
      </c>
      <c r="AP17" s="56" t="str">
        <f t="shared" si="14"/>
        <v/>
      </c>
      <c r="AQ17" s="56" t="str">
        <f t="shared" si="15"/>
        <v/>
      </c>
      <c r="AR17" s="56" t="str">
        <f t="shared" si="16"/>
        <v/>
      </c>
      <c r="AS17" s="90">
        <f t="shared" si="17"/>
        <v>0</v>
      </c>
    </row>
    <row r="18" spans="1:45" ht="14.25" x14ac:dyDescent="0.2">
      <c r="A18" s="57">
        <f t="shared" si="18"/>
        <v>11</v>
      </c>
      <c r="B18" s="181"/>
      <c r="C18" s="167"/>
      <c r="D18" s="167"/>
      <c r="E18" s="155"/>
      <c r="F18" s="45"/>
      <c r="G18" s="165"/>
      <c r="H18" s="149"/>
      <c r="I18" s="171"/>
      <c r="J18" s="185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0" t="str">
        <f t="shared" si="0"/>
        <v/>
      </c>
      <c r="X18" s="55" t="str">
        <f t="shared" si="1"/>
        <v/>
      </c>
      <c r="Y18" s="56" t="str">
        <f t="shared" si="2"/>
        <v/>
      </c>
      <c r="Z18" s="56" t="str">
        <f t="shared" si="3"/>
        <v/>
      </c>
      <c r="AA18" s="56" t="str">
        <f t="shared" si="4"/>
        <v/>
      </c>
      <c r="AB18" s="56" t="str">
        <f t="shared" si="5"/>
        <v/>
      </c>
      <c r="AC18" s="56" t="str">
        <f t="shared" si="6"/>
        <v/>
      </c>
      <c r="AD18" s="56" t="str">
        <f t="shared" si="7"/>
        <v/>
      </c>
      <c r="AE18" s="56" t="str">
        <f t="shared" si="8"/>
        <v/>
      </c>
      <c r="AF18" s="56" t="str">
        <f t="shared" si="20"/>
        <v/>
      </c>
      <c r="AG18" s="56" t="str">
        <f t="shared" si="21"/>
        <v/>
      </c>
      <c r="AH18" s="56" t="str">
        <f t="shared" si="22"/>
        <v/>
      </c>
      <c r="AI18" s="56" t="str">
        <f t="shared" si="9"/>
        <v/>
      </c>
      <c r="AJ18" s="56">
        <f t="shared" si="23"/>
        <v>0</v>
      </c>
      <c r="AK18" s="56" t="str">
        <f t="shared" si="10"/>
        <v/>
      </c>
      <c r="AL18" s="56" t="str">
        <f t="shared" si="11"/>
        <v/>
      </c>
      <c r="AM18" s="56" t="str">
        <f t="shared" si="12"/>
        <v/>
      </c>
      <c r="AN18" s="56" t="str">
        <f t="shared" si="13"/>
        <v/>
      </c>
      <c r="AO18" s="56">
        <f t="shared" si="19"/>
        <v>0</v>
      </c>
      <c r="AP18" s="56" t="str">
        <f t="shared" si="14"/>
        <v/>
      </c>
      <c r="AQ18" s="56" t="str">
        <f t="shared" si="15"/>
        <v/>
      </c>
      <c r="AR18" s="56" t="str">
        <f t="shared" si="16"/>
        <v/>
      </c>
      <c r="AS18" s="90">
        <f t="shared" si="17"/>
        <v>0</v>
      </c>
    </row>
    <row r="19" spans="1:45" ht="14.25" x14ac:dyDescent="0.2">
      <c r="A19" s="57">
        <f t="shared" si="18"/>
        <v>12</v>
      </c>
      <c r="B19" s="181"/>
      <c r="C19" s="167"/>
      <c r="D19" s="167"/>
      <c r="E19" s="155"/>
      <c r="F19" s="45"/>
      <c r="G19" s="165"/>
      <c r="H19" s="149"/>
      <c r="I19" s="171"/>
      <c r="J19" s="185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0" t="str">
        <f t="shared" si="0"/>
        <v/>
      </c>
      <c r="X19" s="55" t="str">
        <f t="shared" si="1"/>
        <v/>
      </c>
      <c r="Y19" s="56" t="str">
        <f t="shared" si="2"/>
        <v/>
      </c>
      <c r="Z19" s="56" t="str">
        <f t="shared" si="3"/>
        <v/>
      </c>
      <c r="AA19" s="56" t="str">
        <f t="shared" si="4"/>
        <v/>
      </c>
      <c r="AB19" s="56" t="str">
        <f t="shared" si="5"/>
        <v/>
      </c>
      <c r="AC19" s="56" t="str">
        <f t="shared" si="6"/>
        <v/>
      </c>
      <c r="AD19" s="56" t="str">
        <f t="shared" si="7"/>
        <v/>
      </c>
      <c r="AE19" s="56" t="str">
        <f t="shared" si="8"/>
        <v/>
      </c>
      <c r="AF19" s="56" t="str">
        <f t="shared" si="20"/>
        <v/>
      </c>
      <c r="AG19" s="56" t="str">
        <f t="shared" si="21"/>
        <v/>
      </c>
      <c r="AH19" s="56" t="str">
        <f t="shared" si="22"/>
        <v/>
      </c>
      <c r="AI19" s="56" t="str">
        <f t="shared" si="9"/>
        <v/>
      </c>
      <c r="AJ19" s="56">
        <f t="shared" si="23"/>
        <v>0</v>
      </c>
      <c r="AK19" s="56" t="str">
        <f t="shared" si="10"/>
        <v/>
      </c>
      <c r="AL19" s="56" t="str">
        <f t="shared" si="11"/>
        <v/>
      </c>
      <c r="AM19" s="56" t="str">
        <f t="shared" si="12"/>
        <v/>
      </c>
      <c r="AN19" s="56" t="str">
        <f t="shared" si="13"/>
        <v/>
      </c>
      <c r="AO19" s="56">
        <f t="shared" si="19"/>
        <v>0</v>
      </c>
      <c r="AP19" s="56" t="str">
        <f t="shared" si="14"/>
        <v/>
      </c>
      <c r="AQ19" s="56" t="str">
        <f t="shared" si="15"/>
        <v/>
      </c>
      <c r="AR19" s="56" t="str">
        <f t="shared" si="16"/>
        <v/>
      </c>
      <c r="AS19" s="90">
        <f t="shared" si="17"/>
        <v>0</v>
      </c>
    </row>
    <row r="20" spans="1:45" ht="15" x14ac:dyDescent="0.2">
      <c r="A20" s="57">
        <f t="shared" si="18"/>
        <v>13</v>
      </c>
      <c r="B20" s="58"/>
      <c r="C20" s="167"/>
      <c r="D20" s="167"/>
      <c r="E20" s="155"/>
      <c r="F20" s="45"/>
      <c r="G20" s="164"/>
      <c r="H20" s="151"/>
      <c r="I20" s="170"/>
      <c r="J20" s="158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0" t="str">
        <f t="shared" si="0"/>
        <v/>
      </c>
      <c r="X20" s="55" t="str">
        <f t="shared" si="1"/>
        <v/>
      </c>
      <c r="Y20" s="56" t="str">
        <f t="shared" si="2"/>
        <v/>
      </c>
      <c r="Z20" s="56" t="str">
        <f t="shared" si="3"/>
        <v/>
      </c>
      <c r="AA20" s="56" t="str">
        <f t="shared" si="4"/>
        <v/>
      </c>
      <c r="AB20" s="56" t="str">
        <f t="shared" si="5"/>
        <v/>
      </c>
      <c r="AC20" s="56" t="str">
        <f t="shared" si="6"/>
        <v/>
      </c>
      <c r="AD20" s="56" t="str">
        <f t="shared" si="7"/>
        <v/>
      </c>
      <c r="AE20" s="56" t="str">
        <f t="shared" si="8"/>
        <v/>
      </c>
      <c r="AF20" s="56" t="str">
        <f t="shared" si="20"/>
        <v/>
      </c>
      <c r="AG20" s="56" t="str">
        <f t="shared" si="21"/>
        <v/>
      </c>
      <c r="AH20" s="56" t="str">
        <f t="shared" si="22"/>
        <v/>
      </c>
      <c r="AI20" s="56" t="str">
        <f t="shared" si="9"/>
        <v/>
      </c>
      <c r="AJ20" s="56">
        <f t="shared" si="23"/>
        <v>0</v>
      </c>
      <c r="AK20" s="56" t="str">
        <f t="shared" si="10"/>
        <v/>
      </c>
      <c r="AL20" s="56" t="str">
        <f t="shared" si="11"/>
        <v/>
      </c>
      <c r="AM20" s="56" t="str">
        <f t="shared" si="12"/>
        <v/>
      </c>
      <c r="AN20" s="56" t="str">
        <f t="shared" si="13"/>
        <v/>
      </c>
      <c r="AO20" s="56">
        <f t="shared" si="19"/>
        <v>0</v>
      </c>
      <c r="AP20" s="56" t="str">
        <f t="shared" si="14"/>
        <v/>
      </c>
      <c r="AQ20" s="56" t="str">
        <f t="shared" si="15"/>
        <v/>
      </c>
      <c r="AR20" s="56" t="str">
        <f t="shared" si="16"/>
        <v/>
      </c>
      <c r="AS20" s="90">
        <f t="shared" si="17"/>
        <v>0</v>
      </c>
    </row>
    <row r="21" spans="1:45" ht="15" x14ac:dyDescent="0.2">
      <c r="A21" s="57">
        <f t="shared" si="18"/>
        <v>14</v>
      </c>
      <c r="B21" s="58"/>
      <c r="C21" s="167"/>
      <c r="D21" s="167"/>
      <c r="E21" s="155"/>
      <c r="F21" s="45"/>
      <c r="G21" s="164"/>
      <c r="H21" s="151"/>
      <c r="I21" s="170"/>
      <c r="J21" s="158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0" t="str">
        <f t="shared" si="0"/>
        <v/>
      </c>
      <c r="X21" s="55" t="str">
        <f t="shared" si="1"/>
        <v/>
      </c>
      <c r="Y21" s="56" t="str">
        <f t="shared" si="2"/>
        <v/>
      </c>
      <c r="Z21" s="56" t="str">
        <f t="shared" si="3"/>
        <v/>
      </c>
      <c r="AA21" s="56" t="str">
        <f t="shared" si="4"/>
        <v/>
      </c>
      <c r="AB21" s="56" t="str">
        <f t="shared" si="5"/>
        <v/>
      </c>
      <c r="AC21" s="56" t="str">
        <f t="shared" si="6"/>
        <v/>
      </c>
      <c r="AD21" s="56" t="str">
        <f t="shared" si="7"/>
        <v/>
      </c>
      <c r="AE21" s="56" t="str">
        <f t="shared" si="8"/>
        <v/>
      </c>
      <c r="AF21" s="56" t="str">
        <f t="shared" si="20"/>
        <v/>
      </c>
      <c r="AG21" s="56" t="str">
        <f t="shared" si="21"/>
        <v/>
      </c>
      <c r="AH21" s="56" t="str">
        <f t="shared" si="22"/>
        <v/>
      </c>
      <c r="AI21" s="56" t="str">
        <f t="shared" si="9"/>
        <v/>
      </c>
      <c r="AJ21" s="56">
        <f t="shared" si="23"/>
        <v>0</v>
      </c>
      <c r="AK21" s="56" t="str">
        <f t="shared" si="10"/>
        <v/>
      </c>
      <c r="AL21" s="56" t="str">
        <f t="shared" si="11"/>
        <v/>
      </c>
      <c r="AM21" s="56" t="str">
        <f t="shared" si="12"/>
        <v/>
      </c>
      <c r="AN21" s="56" t="str">
        <f t="shared" si="13"/>
        <v/>
      </c>
      <c r="AO21" s="56">
        <f t="shared" si="19"/>
        <v>0</v>
      </c>
      <c r="AP21" s="56" t="str">
        <f t="shared" si="14"/>
        <v/>
      </c>
      <c r="AQ21" s="56" t="str">
        <f t="shared" si="15"/>
        <v/>
      </c>
      <c r="AR21" s="56" t="str">
        <f t="shared" si="16"/>
        <v/>
      </c>
      <c r="AS21" s="90">
        <f t="shared" si="17"/>
        <v>0</v>
      </c>
    </row>
    <row r="22" spans="1:45" ht="15" x14ac:dyDescent="0.2">
      <c r="A22" s="57">
        <f t="shared" si="18"/>
        <v>15</v>
      </c>
      <c r="B22" s="58"/>
      <c r="C22" s="167"/>
      <c r="D22" s="167"/>
      <c r="E22" s="155"/>
      <c r="F22" s="45"/>
      <c r="G22" s="165"/>
      <c r="H22" s="151"/>
      <c r="I22" s="171"/>
      <c r="J22" s="159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0" t="str">
        <f t="shared" si="0"/>
        <v/>
      </c>
      <c r="X22" s="55" t="str">
        <f t="shared" si="1"/>
        <v/>
      </c>
      <c r="Y22" s="56" t="str">
        <f t="shared" si="2"/>
        <v/>
      </c>
      <c r="Z22" s="56" t="str">
        <f t="shared" si="3"/>
        <v/>
      </c>
      <c r="AA22" s="56" t="str">
        <f t="shared" si="4"/>
        <v/>
      </c>
      <c r="AB22" s="56" t="str">
        <f t="shared" si="5"/>
        <v/>
      </c>
      <c r="AC22" s="56" t="str">
        <f t="shared" si="6"/>
        <v/>
      </c>
      <c r="AD22" s="56" t="str">
        <f t="shared" si="7"/>
        <v/>
      </c>
      <c r="AE22" s="56" t="str">
        <f t="shared" si="8"/>
        <v/>
      </c>
      <c r="AF22" s="56" t="str">
        <f t="shared" si="20"/>
        <v/>
      </c>
      <c r="AG22" s="56" t="str">
        <f t="shared" si="21"/>
        <v/>
      </c>
      <c r="AH22" s="56" t="str">
        <f t="shared" si="22"/>
        <v/>
      </c>
      <c r="AI22" s="56" t="str">
        <f t="shared" si="9"/>
        <v/>
      </c>
      <c r="AJ22" s="56">
        <f t="shared" si="23"/>
        <v>0</v>
      </c>
      <c r="AK22" s="56" t="str">
        <f t="shared" si="10"/>
        <v/>
      </c>
      <c r="AL22" s="56" t="str">
        <f t="shared" si="11"/>
        <v/>
      </c>
      <c r="AM22" s="56" t="str">
        <f t="shared" si="12"/>
        <v/>
      </c>
      <c r="AN22" s="56" t="str">
        <f t="shared" si="13"/>
        <v/>
      </c>
      <c r="AO22" s="56">
        <f t="shared" si="19"/>
        <v>0</v>
      </c>
      <c r="AP22" s="56" t="str">
        <f t="shared" si="14"/>
        <v/>
      </c>
      <c r="AQ22" s="56" t="str">
        <f t="shared" si="15"/>
        <v/>
      </c>
      <c r="AR22" s="56" t="str">
        <f t="shared" si="16"/>
        <v/>
      </c>
      <c r="AS22" s="90">
        <f t="shared" si="17"/>
        <v>0</v>
      </c>
    </row>
    <row r="23" spans="1:45" ht="15" x14ac:dyDescent="0.2">
      <c r="A23" s="57">
        <f t="shared" si="18"/>
        <v>16</v>
      </c>
      <c r="B23" s="58"/>
      <c r="C23" s="167"/>
      <c r="D23" s="167"/>
      <c r="E23" s="155"/>
      <c r="F23" s="45"/>
      <c r="G23" s="164"/>
      <c r="H23" s="151"/>
      <c r="I23" s="170"/>
      <c r="J23" s="158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0" t="str">
        <f t="shared" si="0"/>
        <v/>
      </c>
      <c r="X23" s="55" t="str">
        <f t="shared" si="1"/>
        <v/>
      </c>
      <c r="Y23" s="56" t="str">
        <f t="shared" si="2"/>
        <v/>
      </c>
      <c r="Z23" s="56" t="str">
        <f t="shared" si="3"/>
        <v/>
      </c>
      <c r="AA23" s="56" t="str">
        <f t="shared" si="4"/>
        <v/>
      </c>
      <c r="AB23" s="56" t="str">
        <f t="shared" si="5"/>
        <v/>
      </c>
      <c r="AC23" s="56" t="str">
        <f t="shared" si="6"/>
        <v/>
      </c>
      <c r="AD23" s="56" t="str">
        <f t="shared" si="7"/>
        <v/>
      </c>
      <c r="AE23" s="56" t="str">
        <f t="shared" si="8"/>
        <v/>
      </c>
      <c r="AF23" s="56" t="str">
        <f t="shared" si="20"/>
        <v/>
      </c>
      <c r="AG23" s="56" t="str">
        <f t="shared" si="21"/>
        <v/>
      </c>
      <c r="AH23" s="56" t="str">
        <f t="shared" si="22"/>
        <v/>
      </c>
      <c r="AI23" s="56" t="str">
        <f t="shared" si="9"/>
        <v/>
      </c>
      <c r="AJ23" s="56">
        <f t="shared" si="23"/>
        <v>0</v>
      </c>
      <c r="AK23" s="56" t="str">
        <f t="shared" si="10"/>
        <v/>
      </c>
      <c r="AL23" s="56" t="str">
        <f t="shared" si="11"/>
        <v/>
      </c>
      <c r="AM23" s="56" t="str">
        <f t="shared" si="12"/>
        <v/>
      </c>
      <c r="AN23" s="56" t="str">
        <f t="shared" si="13"/>
        <v/>
      </c>
      <c r="AO23" s="56">
        <f t="shared" si="19"/>
        <v>0</v>
      </c>
      <c r="AP23" s="56" t="str">
        <f t="shared" si="14"/>
        <v/>
      </c>
      <c r="AQ23" s="56" t="str">
        <f t="shared" si="15"/>
        <v/>
      </c>
      <c r="AR23" s="56" t="str">
        <f t="shared" si="16"/>
        <v/>
      </c>
      <c r="AS23" s="90">
        <f t="shared" si="17"/>
        <v>0</v>
      </c>
    </row>
    <row r="24" spans="1:45" ht="15" x14ac:dyDescent="0.2">
      <c r="A24" s="57">
        <f t="shared" si="18"/>
        <v>17</v>
      </c>
      <c r="B24" s="58"/>
      <c r="C24" s="167"/>
      <c r="D24" s="167"/>
      <c r="E24" s="155"/>
      <c r="F24" s="45"/>
      <c r="G24" s="164"/>
      <c r="H24" s="151"/>
      <c r="I24" s="170"/>
      <c r="J24" s="158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0" t="str">
        <f t="shared" si="0"/>
        <v/>
      </c>
      <c r="X24" s="55" t="str">
        <f t="shared" si="1"/>
        <v/>
      </c>
      <c r="Y24" s="56" t="str">
        <f t="shared" si="2"/>
        <v/>
      </c>
      <c r="Z24" s="56" t="str">
        <f t="shared" si="3"/>
        <v/>
      </c>
      <c r="AA24" s="56" t="str">
        <f t="shared" si="4"/>
        <v/>
      </c>
      <c r="AB24" s="56" t="str">
        <f t="shared" si="5"/>
        <v/>
      </c>
      <c r="AC24" s="56" t="str">
        <f t="shared" si="6"/>
        <v/>
      </c>
      <c r="AD24" s="56" t="str">
        <f t="shared" si="7"/>
        <v/>
      </c>
      <c r="AE24" s="56" t="str">
        <f t="shared" si="8"/>
        <v/>
      </c>
      <c r="AF24" s="56" t="str">
        <f t="shared" si="20"/>
        <v/>
      </c>
      <c r="AG24" s="56" t="str">
        <f t="shared" si="21"/>
        <v/>
      </c>
      <c r="AH24" s="56" t="str">
        <f t="shared" si="22"/>
        <v/>
      </c>
      <c r="AI24" s="56" t="str">
        <f t="shared" si="9"/>
        <v/>
      </c>
      <c r="AJ24" s="56">
        <f t="shared" si="23"/>
        <v>0</v>
      </c>
      <c r="AK24" s="56" t="str">
        <f t="shared" si="10"/>
        <v/>
      </c>
      <c r="AL24" s="56" t="str">
        <f t="shared" si="11"/>
        <v/>
      </c>
      <c r="AM24" s="56" t="str">
        <f t="shared" si="12"/>
        <v/>
      </c>
      <c r="AN24" s="56" t="str">
        <f t="shared" si="13"/>
        <v/>
      </c>
      <c r="AO24" s="56">
        <f t="shared" si="19"/>
        <v>0</v>
      </c>
      <c r="AP24" s="56" t="str">
        <f t="shared" si="14"/>
        <v/>
      </c>
      <c r="AQ24" s="56" t="str">
        <f t="shared" si="15"/>
        <v/>
      </c>
      <c r="AR24" s="56" t="str">
        <f t="shared" si="16"/>
        <v/>
      </c>
      <c r="AS24" s="90">
        <f t="shared" si="17"/>
        <v>0</v>
      </c>
    </row>
    <row r="25" spans="1:45" ht="15" x14ac:dyDescent="0.2">
      <c r="A25" s="57">
        <f t="shared" si="18"/>
        <v>18</v>
      </c>
      <c r="B25" s="58"/>
      <c r="C25" s="167"/>
      <c r="D25" s="167"/>
      <c r="E25" s="155"/>
      <c r="F25" s="45"/>
      <c r="G25" s="164"/>
      <c r="H25" s="151"/>
      <c r="I25" s="170"/>
      <c r="J25" s="158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0" t="str">
        <f t="shared" si="0"/>
        <v/>
      </c>
      <c r="X25" s="55" t="str">
        <f t="shared" si="1"/>
        <v/>
      </c>
      <c r="Y25" s="56" t="str">
        <f t="shared" si="2"/>
        <v/>
      </c>
      <c r="Z25" s="56" t="str">
        <f t="shared" si="3"/>
        <v/>
      </c>
      <c r="AA25" s="56" t="str">
        <f t="shared" si="4"/>
        <v/>
      </c>
      <c r="AB25" s="56" t="str">
        <f t="shared" si="5"/>
        <v/>
      </c>
      <c r="AC25" s="56" t="str">
        <f t="shared" si="6"/>
        <v/>
      </c>
      <c r="AD25" s="56" t="str">
        <f t="shared" si="7"/>
        <v/>
      </c>
      <c r="AE25" s="56" t="str">
        <f t="shared" si="8"/>
        <v/>
      </c>
      <c r="AF25" s="56" t="str">
        <f t="shared" si="20"/>
        <v/>
      </c>
      <c r="AG25" s="56" t="str">
        <f t="shared" si="21"/>
        <v/>
      </c>
      <c r="AH25" s="56" t="str">
        <f t="shared" si="22"/>
        <v/>
      </c>
      <c r="AI25" s="56" t="str">
        <f t="shared" si="9"/>
        <v/>
      </c>
      <c r="AJ25" s="56">
        <f t="shared" si="23"/>
        <v>0</v>
      </c>
      <c r="AK25" s="56" t="str">
        <f t="shared" si="10"/>
        <v/>
      </c>
      <c r="AL25" s="56" t="str">
        <f t="shared" si="11"/>
        <v/>
      </c>
      <c r="AM25" s="56" t="str">
        <f t="shared" si="12"/>
        <v/>
      </c>
      <c r="AN25" s="56" t="str">
        <f t="shared" si="13"/>
        <v/>
      </c>
      <c r="AO25" s="56">
        <f t="shared" si="19"/>
        <v>0</v>
      </c>
      <c r="AP25" s="56" t="str">
        <f t="shared" si="14"/>
        <v/>
      </c>
      <c r="AQ25" s="56" t="str">
        <f t="shared" si="15"/>
        <v/>
      </c>
      <c r="AR25" s="56" t="str">
        <f t="shared" si="16"/>
        <v/>
      </c>
      <c r="AS25" s="90">
        <f t="shared" si="17"/>
        <v>0</v>
      </c>
    </row>
    <row r="26" spans="1:45" ht="15" x14ac:dyDescent="0.2">
      <c r="A26" s="57">
        <f t="shared" si="18"/>
        <v>19</v>
      </c>
      <c r="B26" s="58"/>
      <c r="C26" s="167"/>
      <c r="D26" s="167"/>
      <c r="E26" s="155"/>
      <c r="F26" s="45"/>
      <c r="G26" s="164"/>
      <c r="H26" s="151"/>
      <c r="I26" s="170"/>
      <c r="J26" s="158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0" t="str">
        <f t="shared" si="0"/>
        <v/>
      </c>
      <c r="X26" s="55" t="str">
        <f t="shared" si="1"/>
        <v/>
      </c>
      <c r="Y26" s="56" t="str">
        <f t="shared" si="2"/>
        <v/>
      </c>
      <c r="Z26" s="56" t="str">
        <f t="shared" si="3"/>
        <v/>
      </c>
      <c r="AA26" s="56" t="str">
        <f t="shared" si="4"/>
        <v/>
      </c>
      <c r="AB26" s="56" t="str">
        <f t="shared" si="5"/>
        <v/>
      </c>
      <c r="AC26" s="56" t="str">
        <f t="shared" si="6"/>
        <v/>
      </c>
      <c r="AD26" s="56" t="str">
        <f t="shared" si="7"/>
        <v/>
      </c>
      <c r="AE26" s="56" t="str">
        <f t="shared" si="8"/>
        <v/>
      </c>
      <c r="AF26" s="56" t="str">
        <f t="shared" si="20"/>
        <v/>
      </c>
      <c r="AG26" s="56" t="str">
        <f t="shared" si="21"/>
        <v/>
      </c>
      <c r="AH26" s="56" t="str">
        <f t="shared" si="22"/>
        <v/>
      </c>
      <c r="AI26" s="56" t="str">
        <f t="shared" si="9"/>
        <v/>
      </c>
      <c r="AJ26" s="56">
        <f t="shared" si="23"/>
        <v>0</v>
      </c>
      <c r="AK26" s="56" t="str">
        <f t="shared" si="10"/>
        <v/>
      </c>
      <c r="AL26" s="56" t="str">
        <f t="shared" si="11"/>
        <v/>
      </c>
      <c r="AM26" s="56" t="str">
        <f t="shared" si="12"/>
        <v/>
      </c>
      <c r="AN26" s="56" t="str">
        <f t="shared" si="13"/>
        <v/>
      </c>
      <c r="AO26" s="56">
        <f t="shared" si="19"/>
        <v>0</v>
      </c>
      <c r="AP26" s="56" t="str">
        <f t="shared" si="14"/>
        <v/>
      </c>
      <c r="AQ26" s="56" t="str">
        <f t="shared" si="15"/>
        <v/>
      </c>
      <c r="AR26" s="56" t="str">
        <f t="shared" si="16"/>
        <v/>
      </c>
      <c r="AS26" s="90">
        <f t="shared" si="17"/>
        <v>0</v>
      </c>
    </row>
    <row r="27" spans="1:45" ht="15.75" thickBot="1" x14ac:dyDescent="0.25">
      <c r="A27" s="68">
        <f t="shared" si="18"/>
        <v>20</v>
      </c>
      <c r="B27" s="59"/>
      <c r="C27" s="166"/>
      <c r="D27" s="166"/>
      <c r="E27" s="154"/>
      <c r="F27" s="48"/>
      <c r="G27" s="162"/>
      <c r="H27" s="152"/>
      <c r="I27" s="168"/>
      <c r="J27" s="160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3" t="str">
        <f t="shared" si="0"/>
        <v/>
      </c>
      <c r="X27" s="60" t="str">
        <f t="shared" si="1"/>
        <v/>
      </c>
      <c r="Y27" s="61" t="str">
        <f t="shared" si="2"/>
        <v/>
      </c>
      <c r="Z27" s="61" t="str">
        <f t="shared" si="3"/>
        <v/>
      </c>
      <c r="AA27" s="61" t="str">
        <f t="shared" si="4"/>
        <v/>
      </c>
      <c r="AB27" s="61" t="str">
        <f t="shared" si="5"/>
        <v/>
      </c>
      <c r="AC27" s="61" t="str">
        <f t="shared" si="6"/>
        <v/>
      </c>
      <c r="AD27" s="61" t="str">
        <f t="shared" si="7"/>
        <v/>
      </c>
      <c r="AE27" s="61" t="str">
        <f t="shared" si="8"/>
        <v/>
      </c>
      <c r="AF27" s="61" t="str">
        <f t="shared" si="20"/>
        <v/>
      </c>
      <c r="AG27" s="61" t="str">
        <f t="shared" si="21"/>
        <v/>
      </c>
      <c r="AH27" s="61" t="str">
        <f t="shared" si="22"/>
        <v/>
      </c>
      <c r="AI27" s="61" t="str">
        <f t="shared" si="9"/>
        <v/>
      </c>
      <c r="AJ27" s="61">
        <f t="shared" si="23"/>
        <v>0</v>
      </c>
      <c r="AK27" s="61" t="str">
        <f t="shared" si="10"/>
        <v/>
      </c>
      <c r="AL27" s="61" t="str">
        <f t="shared" si="11"/>
        <v/>
      </c>
      <c r="AM27" s="61" t="str">
        <f t="shared" si="12"/>
        <v/>
      </c>
      <c r="AN27" s="61" t="str">
        <f t="shared" si="13"/>
        <v/>
      </c>
      <c r="AO27" s="61">
        <f t="shared" si="19"/>
        <v>0</v>
      </c>
      <c r="AP27" s="61" t="str">
        <f t="shared" si="14"/>
        <v/>
      </c>
      <c r="AQ27" s="61" t="str">
        <f t="shared" si="15"/>
        <v/>
      </c>
      <c r="AR27" s="117" t="str">
        <f t="shared" si="16"/>
        <v/>
      </c>
      <c r="AS27" s="91">
        <f t="shared" si="17"/>
        <v>0</v>
      </c>
    </row>
  </sheetData>
  <sheetProtection algorithmName="SHA-512" hashValue="MCbibUkVL3gMRvcvsK8wwFyUB2l0cfAGyIL85oXHv2VB4/jAcy9pj8QaUhrbeCBo4nHUi+hXHRNiNiMvSfujIQ==" saltValue="9YpWaGKF886j9XXSPv/7xA==" spinCount="100000" sheet="1" objects="1" scenarios="1"/>
  <mergeCells count="30">
    <mergeCell ref="AF5:AI5"/>
    <mergeCell ref="AB6:AC6"/>
    <mergeCell ref="AD6:AE6"/>
    <mergeCell ref="K6:M6"/>
    <mergeCell ref="N6:P6"/>
    <mergeCell ref="Q6:S6"/>
    <mergeCell ref="T6:V6"/>
    <mergeCell ref="X6:Y6"/>
    <mergeCell ref="Z6:AA6"/>
    <mergeCell ref="AK5:AO5"/>
    <mergeCell ref="T2:V2"/>
    <mergeCell ref="K3:M3"/>
    <mergeCell ref="N3:P3"/>
    <mergeCell ref="Q3:S3"/>
    <mergeCell ref="T3:V3"/>
    <mergeCell ref="W3:W5"/>
    <mergeCell ref="K4:M4"/>
    <mergeCell ref="N4:P4"/>
    <mergeCell ref="Q4:S4"/>
    <mergeCell ref="T4:V4"/>
    <mergeCell ref="Q2:S2"/>
    <mergeCell ref="K5:M5"/>
    <mergeCell ref="N5:P5"/>
    <mergeCell ref="Q5:S5"/>
    <mergeCell ref="T5:V5"/>
    <mergeCell ref="A1:A2"/>
    <mergeCell ref="C1:D1"/>
    <mergeCell ref="G1:J1"/>
    <mergeCell ref="K2:M2"/>
    <mergeCell ref="N2:P2"/>
  </mergeCells>
  <dataValidations count="9">
    <dataValidation type="list" allowBlank="1" showInputMessage="1" showErrorMessage="1" sqref="G1">
      <formula1>AllClubs</formula1>
    </dataValidation>
    <dataValidation type="list" allowBlank="1" showInputMessage="1" showErrorMessage="1" promptTitle="Last Grade played by player" sqref="Q8:Q27">
      <formula1>JuniorGrades</formula1>
    </dataValidation>
    <dataValidation type="list" allowBlank="1" showInputMessage="1" showErrorMessage="1" promptTitle="Last Grade played by player" sqref="N8:N27">
      <formula1>CSMLBAGrades</formula1>
    </dataValidation>
    <dataValidation type="list" allowBlank="1" showInputMessage="1" showErrorMessage="1" promptTitle="Last Grade played by player" sqref="K8:K27">
      <formula1>STGBAGrades</formula1>
    </dataValidation>
    <dataValidation type="list" allowBlank="1" showInputMessage="1" showErrorMessage="1" sqref="L8:L27 O8:O27 U8:U27 R8:R27">
      <formula1>PreviousPosition</formula1>
    </dataValidation>
    <dataValidation type="list" allowBlank="1" showInputMessage="1" showErrorMessage="1" promptTitle="Last Grade played by player" sqref="T8:T27">
      <formula1>PreviousGrade</formula1>
    </dataValidation>
    <dataValidation type="list" allowBlank="1" showInputMessage="1" showErrorMessage="1" sqref="M8:M27 V8:V27 P8:P27 S8:S27">
      <formula1>PrevSeasons</formula1>
    </dataValidation>
    <dataValidation allowBlank="1" showDropDown="1" showInputMessage="1" showErrorMessage="1" sqref="W8:W27"/>
    <dataValidation type="list" allowBlank="1" showInputMessage="1" showErrorMessage="1" error="Entry must be M or F" sqref="H8:H27">
      <formula1>"M, F"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S27"/>
  <sheetViews>
    <sheetView zoomScale="90" zoomScaleNormal="90" zoomScaleSheetLayoutView="100" workbookViewId="0">
      <selection activeCell="B6" sqref="B6"/>
    </sheetView>
  </sheetViews>
  <sheetFormatPr defaultColWidth="8.85546875" defaultRowHeight="12.75" x14ac:dyDescent="0.2"/>
  <cols>
    <col min="1" max="1" width="7.140625" style="135" bestFit="1" customWidth="1"/>
    <col min="2" max="2" width="16.28515625" style="21" bestFit="1" customWidth="1"/>
    <col min="3" max="3" width="16.140625" style="62" bestFit="1" customWidth="1"/>
    <col min="4" max="4" width="13.28515625" style="62" bestFit="1" customWidth="1"/>
    <col min="5" max="5" width="12.42578125" style="63" bestFit="1" customWidth="1"/>
    <col min="6" max="6" width="15.140625" style="62" bestFit="1" customWidth="1"/>
    <col min="7" max="7" width="42.140625" style="62" bestFit="1" customWidth="1"/>
    <col min="8" max="8" width="8.7109375" style="64" customWidth="1"/>
    <col min="9" max="9" width="10.5703125" style="62" bestFit="1" customWidth="1"/>
    <col min="10" max="10" width="16.28515625" style="62" bestFit="1" customWidth="1"/>
    <col min="11" max="11" width="12.5703125" style="64" bestFit="1" customWidth="1"/>
    <col min="12" max="12" width="5.7109375" style="65" bestFit="1" customWidth="1"/>
    <col min="13" max="13" width="8.5703125" style="65" bestFit="1" customWidth="1"/>
    <col min="14" max="14" width="12.5703125" style="65" bestFit="1" customWidth="1"/>
    <col min="15" max="15" width="6" style="65" bestFit="1" customWidth="1"/>
    <col min="16" max="16" width="8.5703125" style="65" bestFit="1" customWidth="1"/>
    <col min="17" max="17" width="12.5703125" style="65" customWidth="1"/>
    <col min="18" max="18" width="6" style="65" bestFit="1" customWidth="1"/>
    <col min="19" max="19" width="8.5703125" style="65" bestFit="1" customWidth="1"/>
    <col min="20" max="20" width="12.5703125" style="65" bestFit="1" customWidth="1"/>
    <col min="21" max="21" width="6" style="65" bestFit="1" customWidth="1"/>
    <col min="22" max="22" width="7.7109375" style="65" bestFit="1" customWidth="1"/>
    <col min="23" max="23" width="9.140625" style="64" customWidth="1"/>
    <col min="24" max="41" width="9.140625" style="66" hidden="1" customWidth="1"/>
    <col min="42" max="43" width="9.140625" style="66" customWidth="1"/>
    <col min="44" max="45" width="13.42578125" style="66" customWidth="1"/>
    <col min="46" max="16384" width="8.85546875" style="23"/>
  </cols>
  <sheetData>
    <row r="1" spans="1:45" ht="21" thickBot="1" x14ac:dyDescent="0.25">
      <c r="A1" s="212"/>
      <c r="B1" s="172" t="s">
        <v>67</v>
      </c>
      <c r="C1" s="226">
        <f>YEAR(CutOffAge)</f>
        <v>2018</v>
      </c>
      <c r="D1" s="226"/>
      <c r="E1" s="173"/>
      <c r="F1" s="174" t="s">
        <v>68</v>
      </c>
      <c r="G1" s="227"/>
      <c r="H1" s="228"/>
      <c r="I1" s="228"/>
      <c r="J1" s="229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107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12" t="s">
        <v>98</v>
      </c>
      <c r="AS1" s="69">
        <f>SUM(AQ8:AQ27)</f>
        <v>0</v>
      </c>
    </row>
    <row r="2" spans="1:45" s="28" customFormat="1" ht="45.75" thickBot="1" x14ac:dyDescent="0.25">
      <c r="A2" s="213"/>
      <c r="B2" s="140" t="s">
        <v>70</v>
      </c>
      <c r="C2" s="141" t="s">
        <v>71</v>
      </c>
      <c r="D2" s="142" t="s">
        <v>72</v>
      </c>
      <c r="E2" s="143" t="s">
        <v>73</v>
      </c>
      <c r="F2" s="144" t="s">
        <v>74</v>
      </c>
      <c r="G2" s="138" t="s">
        <v>75</v>
      </c>
      <c r="H2" s="145" t="s">
        <v>153</v>
      </c>
      <c r="I2" s="139" t="s">
        <v>152</v>
      </c>
      <c r="J2" s="139" t="s">
        <v>154</v>
      </c>
      <c r="K2" s="214" t="s">
        <v>108</v>
      </c>
      <c r="L2" s="215"/>
      <c r="M2" s="216"/>
      <c r="N2" s="215" t="s">
        <v>111</v>
      </c>
      <c r="O2" s="215"/>
      <c r="P2" s="216"/>
      <c r="Q2" s="209" t="s">
        <v>133</v>
      </c>
      <c r="R2" s="210"/>
      <c r="S2" s="211"/>
      <c r="T2" s="209" t="s">
        <v>112</v>
      </c>
      <c r="U2" s="210"/>
      <c r="V2" s="211"/>
      <c r="W2" s="88"/>
      <c r="X2" s="110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3"/>
      <c r="AS2" s="70"/>
    </row>
    <row r="3" spans="1:45" ht="17.25" customHeight="1" x14ac:dyDescent="0.2">
      <c r="A3" s="43"/>
      <c r="B3" s="175"/>
      <c r="C3" s="176"/>
      <c r="D3" s="177"/>
      <c r="E3" s="178"/>
      <c r="F3" s="146"/>
      <c r="G3" s="179"/>
      <c r="H3" s="178"/>
      <c r="I3" s="180"/>
      <c r="J3" s="156"/>
      <c r="K3" s="232" t="s">
        <v>109</v>
      </c>
      <c r="L3" s="233"/>
      <c r="M3" s="234"/>
      <c r="N3" s="233" t="s">
        <v>109</v>
      </c>
      <c r="O3" s="233"/>
      <c r="P3" s="234"/>
      <c r="Q3" s="217" t="s">
        <v>109</v>
      </c>
      <c r="R3" s="218"/>
      <c r="S3" s="219"/>
      <c r="T3" s="217" t="s">
        <v>109</v>
      </c>
      <c r="U3" s="218"/>
      <c r="V3" s="219"/>
      <c r="W3" s="238" t="s">
        <v>132</v>
      </c>
      <c r="X3" s="109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113" t="s">
        <v>30</v>
      </c>
      <c r="AS3" s="70">
        <f>SUM(AR8:AR27)</f>
        <v>0</v>
      </c>
    </row>
    <row r="4" spans="1:45" ht="17.25" customHeight="1" x14ac:dyDescent="0.2">
      <c r="A4" s="44" t="s">
        <v>65</v>
      </c>
      <c r="B4" s="181"/>
      <c r="C4" s="167"/>
      <c r="D4" s="182"/>
      <c r="E4" s="155"/>
      <c r="F4" s="45"/>
      <c r="G4" s="164"/>
      <c r="H4" s="155"/>
      <c r="I4" s="170"/>
      <c r="J4" s="183"/>
      <c r="K4" s="232" t="s">
        <v>110</v>
      </c>
      <c r="L4" s="233"/>
      <c r="M4" s="234"/>
      <c r="N4" s="233" t="s">
        <v>110</v>
      </c>
      <c r="O4" s="233"/>
      <c r="P4" s="234"/>
      <c r="Q4" s="220" t="s">
        <v>113</v>
      </c>
      <c r="R4" s="221"/>
      <c r="S4" s="222"/>
      <c r="T4" s="220" t="s">
        <v>113</v>
      </c>
      <c r="U4" s="221"/>
      <c r="V4" s="222"/>
      <c r="W4" s="238"/>
      <c r="X4" s="109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114" t="s">
        <v>77</v>
      </c>
      <c r="AS4" s="70">
        <f>SUM(AS1:AS3)</f>
        <v>0</v>
      </c>
    </row>
    <row r="5" spans="1:45" ht="17.25" customHeight="1" thickBot="1" x14ac:dyDescent="0.25">
      <c r="A5" s="44" t="s">
        <v>78</v>
      </c>
      <c r="B5" s="181"/>
      <c r="C5" s="167"/>
      <c r="D5" s="182"/>
      <c r="E5" s="155"/>
      <c r="F5" s="184"/>
      <c r="G5" s="164"/>
      <c r="H5" s="155"/>
      <c r="I5" s="170"/>
      <c r="J5" s="183"/>
      <c r="K5" s="235" t="s">
        <v>138</v>
      </c>
      <c r="L5" s="236"/>
      <c r="M5" s="237"/>
      <c r="N5" s="236"/>
      <c r="O5" s="236"/>
      <c r="P5" s="237"/>
      <c r="Q5" s="223"/>
      <c r="R5" s="224"/>
      <c r="S5" s="225"/>
      <c r="T5" s="223"/>
      <c r="U5" s="224"/>
      <c r="V5" s="225"/>
      <c r="W5" s="239"/>
      <c r="X5" s="109"/>
      <c r="Y5" s="98"/>
      <c r="Z5" s="98"/>
      <c r="AA5" s="98"/>
      <c r="AB5" s="98"/>
      <c r="AC5" s="98"/>
      <c r="AD5" s="98"/>
      <c r="AE5" s="98"/>
      <c r="AF5" s="230" t="s">
        <v>136</v>
      </c>
      <c r="AG5" s="230"/>
      <c r="AH5" s="230"/>
      <c r="AI5" s="230"/>
      <c r="AJ5" s="98"/>
      <c r="AK5" s="230" t="s">
        <v>115</v>
      </c>
      <c r="AL5" s="230"/>
      <c r="AM5" s="230"/>
      <c r="AN5" s="230"/>
      <c r="AO5" s="230"/>
      <c r="AP5" s="136"/>
      <c r="AQ5" s="98"/>
      <c r="AR5" s="102" t="s">
        <v>99</v>
      </c>
      <c r="AS5" s="71">
        <f>COUNTA(H8:H27)</f>
        <v>0</v>
      </c>
    </row>
    <row r="6" spans="1:45" ht="24.75" thickBot="1" x14ac:dyDescent="0.25">
      <c r="A6" s="46" t="s">
        <v>79</v>
      </c>
      <c r="B6" s="181"/>
      <c r="C6" s="167"/>
      <c r="D6" s="167"/>
      <c r="E6" s="155"/>
      <c r="F6" s="45"/>
      <c r="G6" s="164"/>
      <c r="H6" s="158"/>
      <c r="I6" s="170"/>
      <c r="J6" s="183"/>
      <c r="K6" s="241" t="s">
        <v>106</v>
      </c>
      <c r="L6" s="242"/>
      <c r="M6" s="243"/>
      <c r="N6" s="244" t="s">
        <v>101</v>
      </c>
      <c r="O6" s="245"/>
      <c r="P6" s="246"/>
      <c r="Q6" s="206" t="s">
        <v>134</v>
      </c>
      <c r="R6" s="207"/>
      <c r="S6" s="208"/>
      <c r="T6" s="206" t="s">
        <v>102</v>
      </c>
      <c r="U6" s="207"/>
      <c r="V6" s="208"/>
      <c r="W6" s="122" t="s">
        <v>115</v>
      </c>
      <c r="X6" s="240" t="s">
        <v>96</v>
      </c>
      <c r="Y6" s="231"/>
      <c r="Z6" s="231" t="s">
        <v>97</v>
      </c>
      <c r="AA6" s="231"/>
      <c r="AB6" s="231" t="s">
        <v>135</v>
      </c>
      <c r="AC6" s="231"/>
      <c r="AD6" s="231" t="s">
        <v>66</v>
      </c>
      <c r="AE6" s="231"/>
      <c r="AF6" s="137" t="s">
        <v>137</v>
      </c>
      <c r="AG6" s="137" t="s">
        <v>97</v>
      </c>
      <c r="AH6" s="137" t="s">
        <v>135</v>
      </c>
      <c r="AI6" s="137" t="s">
        <v>66</v>
      </c>
      <c r="AJ6" s="99"/>
      <c r="AK6" s="137" t="s">
        <v>137</v>
      </c>
      <c r="AL6" s="137" t="s">
        <v>97</v>
      </c>
      <c r="AM6" s="137" t="s">
        <v>135</v>
      </c>
      <c r="AN6" s="137" t="s">
        <v>66</v>
      </c>
      <c r="AO6" s="137" t="s">
        <v>139</v>
      </c>
      <c r="AP6" s="137"/>
      <c r="AQ6" s="103"/>
      <c r="AR6" s="103" t="s">
        <v>80</v>
      </c>
      <c r="AS6" s="72" t="e">
        <f>SUM(AS4/AS5)</f>
        <v>#DIV/0!</v>
      </c>
    </row>
    <row r="7" spans="1:45" ht="16.5" thickBot="1" x14ac:dyDescent="0.25">
      <c r="A7" s="47" t="s">
        <v>81</v>
      </c>
      <c r="B7" s="59"/>
      <c r="C7" s="166"/>
      <c r="D7" s="166"/>
      <c r="E7" s="154"/>
      <c r="F7" s="48"/>
      <c r="G7" s="162"/>
      <c r="H7" s="161"/>
      <c r="I7" s="168"/>
      <c r="J7" s="49"/>
      <c r="K7" s="50" t="s">
        <v>66</v>
      </c>
      <c r="L7" s="50" t="s">
        <v>103</v>
      </c>
      <c r="M7" s="50" t="s">
        <v>107</v>
      </c>
      <c r="N7" s="50" t="s">
        <v>66</v>
      </c>
      <c r="O7" s="50" t="s">
        <v>103</v>
      </c>
      <c r="P7" s="50" t="s">
        <v>107</v>
      </c>
      <c r="Q7" s="51" t="s">
        <v>66</v>
      </c>
      <c r="R7" s="50" t="s">
        <v>103</v>
      </c>
      <c r="S7" s="50" t="s">
        <v>107</v>
      </c>
      <c r="T7" s="51" t="s">
        <v>66</v>
      </c>
      <c r="U7" s="50" t="s">
        <v>103</v>
      </c>
      <c r="V7" s="50" t="s">
        <v>107</v>
      </c>
      <c r="W7" s="50"/>
      <c r="X7" s="52" t="s">
        <v>69</v>
      </c>
      <c r="Y7" s="53" t="s">
        <v>76</v>
      </c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 t="s">
        <v>139</v>
      </c>
      <c r="AQ7" s="53" t="s">
        <v>98</v>
      </c>
      <c r="AR7" s="115" t="s">
        <v>100</v>
      </c>
      <c r="AS7" s="116" t="s">
        <v>82</v>
      </c>
    </row>
    <row r="8" spans="1:45" ht="14.25" x14ac:dyDescent="0.2">
      <c r="A8" s="54">
        <v>1</v>
      </c>
      <c r="B8" s="175"/>
      <c r="C8" s="176"/>
      <c r="D8" s="177"/>
      <c r="E8" s="178"/>
      <c r="F8" s="146"/>
      <c r="G8" s="163"/>
      <c r="H8" s="147"/>
      <c r="I8" s="169"/>
      <c r="J8" s="15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8" t="str">
        <f t="shared" ref="W8:W27" si="0">IF(C8="","",AO8)</f>
        <v/>
      </c>
      <c r="X8" s="104" t="str">
        <f t="shared" ref="X8:X27" si="1">IF(ISBLANK(K8),"",VLOOKUP(K8,PreviousGradePoints,2,FALSE))</f>
        <v/>
      </c>
      <c r="Y8" s="105" t="str">
        <f t="shared" ref="Y8:Y27" si="2">IF(ISBLANK(L8),"",IF(K8="NPE",0,IF(LEFT(K8,2)="CS",VLOOKUP(L8,PreviousPositionPts,3),IF(LEFT(K8,2)="ML",VLOOKUP(L8,PreviousPositionPts,4),IF(LEFT(K8,2)="U1",VLOOKUP(L8,PreviousPositionPts,6),VLOOKUP(L8,PreviousPositionPts,2))))))</f>
        <v/>
      </c>
      <c r="Z8" s="106" t="str">
        <f t="shared" ref="Z8:Z27" si="3">IF(ISBLANK(N8),"",VLOOKUP(N8,PreviousGradePoints,2,FALSE))</f>
        <v/>
      </c>
      <c r="AA8" s="106" t="str">
        <f t="shared" ref="AA8:AA27" si="4">IF(ISBLANK(O8),"",IF(N8="NPE",0,IF(LEFT(N8,2)="CS",VLOOKUP(O8,PreviousPositionPts,3),IF(LEFT(N8,2)="ML",VLOOKUP(O8,PreviousPositionPts,4),IF(LEFT(N8,2)="U1",VLOOKUP(O8,PreviousPositionPts,6),VLOOKUP(O8,PreviousPositionPts,2))))))</f>
        <v/>
      </c>
      <c r="AB8" s="106" t="str">
        <f t="shared" ref="AB8:AB27" si="5">IF(ISBLANK(Q8),"",VLOOKUP(Q8,PreviousGradePoints,2,FALSE))</f>
        <v/>
      </c>
      <c r="AC8" s="106" t="str">
        <f t="shared" ref="AC8:AC27" si="6">IF(ISBLANK(R8),"",IF(Q8="NPE",0,IF(LEFT(Q8,2)="CS",VLOOKUP(R8,PreviousPositionPts,3),IF(LEFT(Q8,2)="ML",VLOOKUP(R8,PreviousPositionPts,4),IF(LEFT(Q8,2)="U1",VLOOKUP(R8,PreviousPositionPts,6),VLOOKUP(R8,PreviousPositionPts,2))))))</f>
        <v/>
      </c>
      <c r="AD8" s="106" t="str">
        <f t="shared" ref="AD8:AD27" si="7">IF(ISBLANK(T8),"",VLOOKUP(T8,PreviousGradePoints,2,FALSE))</f>
        <v/>
      </c>
      <c r="AE8" s="106" t="str">
        <f t="shared" ref="AE8:AE27" si="8">IF(ISBLANK(U8),"",IF(T8="NPE",0,IF(LEFT(T8,2)="CS",VLOOKUP(U8,PreviousPositionPts,3),IF(LEFT(T8,2)="ML",VLOOKUP(U8,PreviousPositionPts,4),IF(LEFT(T8,2)="U1",VLOOKUP(U8,PreviousPositionPts,6),VLOOKUP(U8,PreviousPositionPts,2))))))</f>
        <v/>
      </c>
      <c r="AF8" s="106" t="str">
        <f>IF(AND(ISNUMBER(X8),ISNUMBER(Y8)),X8+Y8,"")</f>
        <v/>
      </c>
      <c r="AG8" s="106" t="str">
        <f>IF(AND(ISNUMBER(Z8),ISNUMBER(AA8)),Z8+AA8,"")</f>
        <v/>
      </c>
      <c r="AH8" s="106" t="str">
        <f>IF(AND(ISNUMBER(AB8),ISNUMBER(AC8)),AB8+AC8,"")</f>
        <v/>
      </c>
      <c r="AI8" s="106" t="str">
        <f t="shared" ref="AI8:AI27" si="9">IF(AND(ISNUMBER(AD8),ISNUMBER(AE8)),AD8+AE8,"")</f>
        <v/>
      </c>
      <c r="AJ8" s="106">
        <f>MIN(AF8:AI8)</f>
        <v>0</v>
      </c>
      <c r="AK8" s="86" t="str">
        <f t="shared" ref="AK8:AK27" si="10">IF(ISBLANK(K8),"",VLOOKUP(K8,PreviousGradePoints,3,FALSE)+0)</f>
        <v/>
      </c>
      <c r="AL8" s="86" t="str">
        <f t="shared" ref="AL8:AL27" si="11">IF(ISBLANK(N8),"",VLOOKUP(N8,PreviousGradePoints,3,FALSE)+0)</f>
        <v/>
      </c>
      <c r="AM8" s="86" t="str">
        <f t="shared" ref="AM8:AM27" si="12">IF(ISBLANK(Q8),"",VLOOKUP(Q8,PreviousGradePoints,3,FALSE)+0)</f>
        <v/>
      </c>
      <c r="AN8" s="86" t="str">
        <f t="shared" ref="AN8:AN27" si="13">IF(ISBLANK(T8),"",VLOOKUP(T8,PreviousGradePoints,3,FALSE)+0)</f>
        <v/>
      </c>
      <c r="AO8" s="86">
        <f>MAX(AK8:AN8)</f>
        <v>0</v>
      </c>
      <c r="AP8" s="86" t="str">
        <f t="shared" ref="AP8:AP27" si="14">IF(C8="","",AO8)</f>
        <v/>
      </c>
      <c r="AQ8" s="106" t="str">
        <f t="shared" ref="AQ8:AQ27" si="15">IF(K8="NPE",SUM(AJ$8:AJ$27)/COUNTIF(AJ$8:AJ$27,"&gt;0"),IF(AJ8=0,"",AJ8))</f>
        <v/>
      </c>
      <c r="AR8" s="86" t="str">
        <f t="shared" ref="AR8:AR27" si="16">IF(ISBLANK(E8),"",IF(H8="M",VLOOKUP((INT((CutOffAge-E8)/365)),AgeTable,2),55))</f>
        <v/>
      </c>
      <c r="AS8" s="89">
        <f t="shared" ref="AS8:AS27" si="17">SUM(AQ8:AR8)</f>
        <v>0</v>
      </c>
    </row>
    <row r="9" spans="1:45" ht="14.25" x14ac:dyDescent="0.2">
      <c r="A9" s="57">
        <f t="shared" ref="A9:A27" si="18">SUM(A8+1)</f>
        <v>2</v>
      </c>
      <c r="B9" s="181"/>
      <c r="C9" s="167"/>
      <c r="D9" s="182"/>
      <c r="E9" s="155"/>
      <c r="F9" s="45"/>
      <c r="G9" s="165"/>
      <c r="H9" s="149"/>
      <c r="I9" s="171"/>
      <c r="J9" s="185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0" t="str">
        <f t="shared" si="0"/>
        <v/>
      </c>
      <c r="X9" s="55" t="str">
        <f t="shared" si="1"/>
        <v/>
      </c>
      <c r="Y9" s="56" t="str">
        <f t="shared" si="2"/>
        <v/>
      </c>
      <c r="Z9" s="56" t="str">
        <f t="shared" si="3"/>
        <v/>
      </c>
      <c r="AA9" s="56" t="str">
        <f t="shared" si="4"/>
        <v/>
      </c>
      <c r="AB9" s="56" t="str">
        <f t="shared" si="5"/>
        <v/>
      </c>
      <c r="AC9" s="56" t="str">
        <f t="shared" si="6"/>
        <v/>
      </c>
      <c r="AD9" s="56" t="str">
        <f t="shared" si="7"/>
        <v/>
      </c>
      <c r="AE9" s="56" t="str">
        <f t="shared" si="8"/>
        <v/>
      </c>
      <c r="AF9" s="56" t="str">
        <f>IF(AND(ISNUMBER(X9),ISNUMBER(Y9)),X9+Y9,"")</f>
        <v/>
      </c>
      <c r="AG9" s="56" t="str">
        <f>IF(AND(ISNUMBER(Z9),ISNUMBER(AA9)),Z9+AA9,"")</f>
        <v/>
      </c>
      <c r="AH9" s="56" t="str">
        <f>IF(AND(ISNUMBER(AB9),ISNUMBER(AC9)),AB9+AC9,"")</f>
        <v/>
      </c>
      <c r="AI9" s="56" t="str">
        <f t="shared" si="9"/>
        <v/>
      </c>
      <c r="AJ9" s="56">
        <f>MIN(AF9:AI9)</f>
        <v>0</v>
      </c>
      <c r="AK9" s="56" t="str">
        <f t="shared" si="10"/>
        <v/>
      </c>
      <c r="AL9" s="56" t="str">
        <f t="shared" si="11"/>
        <v/>
      </c>
      <c r="AM9" s="56" t="str">
        <f t="shared" si="12"/>
        <v/>
      </c>
      <c r="AN9" s="56" t="str">
        <f t="shared" si="13"/>
        <v/>
      </c>
      <c r="AO9" s="56">
        <f t="shared" ref="AO9:AO27" si="19">MAX(AK9:AN9)</f>
        <v>0</v>
      </c>
      <c r="AP9" s="56" t="str">
        <f t="shared" si="14"/>
        <v/>
      </c>
      <c r="AQ9" s="56" t="str">
        <f t="shared" si="15"/>
        <v/>
      </c>
      <c r="AR9" s="56" t="str">
        <f t="shared" si="16"/>
        <v/>
      </c>
      <c r="AS9" s="90">
        <f t="shared" si="17"/>
        <v>0</v>
      </c>
    </row>
    <row r="10" spans="1:45" ht="14.25" x14ac:dyDescent="0.2">
      <c r="A10" s="57">
        <f t="shared" si="18"/>
        <v>3</v>
      </c>
      <c r="B10" s="181"/>
      <c r="C10" s="167"/>
      <c r="D10" s="182"/>
      <c r="E10" s="155"/>
      <c r="F10" s="45"/>
      <c r="G10" s="165"/>
      <c r="H10" s="149"/>
      <c r="I10" s="171"/>
      <c r="J10" s="185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0" t="str">
        <f t="shared" si="0"/>
        <v/>
      </c>
      <c r="X10" s="55" t="str">
        <f t="shared" si="1"/>
        <v/>
      </c>
      <c r="Y10" s="56" t="str">
        <f t="shared" si="2"/>
        <v/>
      </c>
      <c r="Z10" s="56" t="str">
        <f t="shared" si="3"/>
        <v/>
      </c>
      <c r="AA10" s="56" t="str">
        <f t="shared" si="4"/>
        <v/>
      </c>
      <c r="AB10" s="56" t="str">
        <f t="shared" si="5"/>
        <v/>
      </c>
      <c r="AC10" s="56" t="str">
        <f t="shared" si="6"/>
        <v/>
      </c>
      <c r="AD10" s="56" t="str">
        <f t="shared" si="7"/>
        <v/>
      </c>
      <c r="AE10" s="56" t="str">
        <f t="shared" si="8"/>
        <v/>
      </c>
      <c r="AF10" s="56" t="str">
        <f t="shared" ref="AF10:AF27" si="20">IF(AND(ISNUMBER(X10),ISNUMBER(Y10)),X10+Y10,"")</f>
        <v/>
      </c>
      <c r="AG10" s="56" t="str">
        <f t="shared" ref="AG10:AG27" si="21">IF(AND(ISNUMBER(Z10),ISNUMBER(AA10)),Z10+AA10,"")</f>
        <v/>
      </c>
      <c r="AH10" s="56" t="str">
        <f t="shared" ref="AH10:AH27" si="22">IF(AND(ISNUMBER(AB10),ISNUMBER(AC10)),AB10+AC10,"")</f>
        <v/>
      </c>
      <c r="AI10" s="56" t="str">
        <f t="shared" si="9"/>
        <v/>
      </c>
      <c r="AJ10" s="56">
        <f t="shared" ref="AJ10:AJ27" si="23">MIN(AF10:AI10)</f>
        <v>0</v>
      </c>
      <c r="AK10" s="56" t="str">
        <f t="shared" si="10"/>
        <v/>
      </c>
      <c r="AL10" s="56" t="str">
        <f t="shared" si="11"/>
        <v/>
      </c>
      <c r="AM10" s="56" t="str">
        <f t="shared" si="12"/>
        <v/>
      </c>
      <c r="AN10" s="56" t="str">
        <f t="shared" si="13"/>
        <v/>
      </c>
      <c r="AO10" s="56">
        <f t="shared" si="19"/>
        <v>0</v>
      </c>
      <c r="AP10" s="56" t="str">
        <f t="shared" si="14"/>
        <v/>
      </c>
      <c r="AQ10" s="56" t="str">
        <f t="shared" si="15"/>
        <v/>
      </c>
      <c r="AR10" s="56" t="str">
        <f t="shared" si="16"/>
        <v/>
      </c>
      <c r="AS10" s="90">
        <f t="shared" si="17"/>
        <v>0</v>
      </c>
    </row>
    <row r="11" spans="1:45" ht="14.25" x14ac:dyDescent="0.2">
      <c r="A11" s="57">
        <f t="shared" si="18"/>
        <v>4</v>
      </c>
      <c r="B11" s="181"/>
      <c r="C11" s="167"/>
      <c r="D11" s="167"/>
      <c r="E11" s="155"/>
      <c r="F11" s="45"/>
      <c r="G11" s="165"/>
      <c r="H11" s="149"/>
      <c r="I11" s="171"/>
      <c r="J11" s="185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0" t="str">
        <f t="shared" si="0"/>
        <v/>
      </c>
      <c r="X11" s="55" t="str">
        <f t="shared" si="1"/>
        <v/>
      </c>
      <c r="Y11" s="56" t="str">
        <f t="shared" si="2"/>
        <v/>
      </c>
      <c r="Z11" s="56" t="str">
        <f t="shared" si="3"/>
        <v/>
      </c>
      <c r="AA11" s="56" t="str">
        <f t="shared" si="4"/>
        <v/>
      </c>
      <c r="AB11" s="56" t="str">
        <f t="shared" si="5"/>
        <v/>
      </c>
      <c r="AC11" s="56" t="str">
        <f t="shared" si="6"/>
        <v/>
      </c>
      <c r="AD11" s="56" t="str">
        <f t="shared" si="7"/>
        <v/>
      </c>
      <c r="AE11" s="56" t="str">
        <f t="shared" si="8"/>
        <v/>
      </c>
      <c r="AF11" s="56" t="str">
        <f t="shared" si="20"/>
        <v/>
      </c>
      <c r="AG11" s="56" t="str">
        <f t="shared" si="21"/>
        <v/>
      </c>
      <c r="AH11" s="56" t="str">
        <f t="shared" si="22"/>
        <v/>
      </c>
      <c r="AI11" s="56" t="str">
        <f t="shared" si="9"/>
        <v/>
      </c>
      <c r="AJ11" s="56">
        <f t="shared" si="23"/>
        <v>0</v>
      </c>
      <c r="AK11" s="56" t="str">
        <f t="shared" si="10"/>
        <v/>
      </c>
      <c r="AL11" s="56" t="str">
        <f t="shared" si="11"/>
        <v/>
      </c>
      <c r="AM11" s="56" t="str">
        <f t="shared" si="12"/>
        <v/>
      </c>
      <c r="AN11" s="56" t="str">
        <f t="shared" si="13"/>
        <v/>
      </c>
      <c r="AO11" s="56">
        <f t="shared" si="19"/>
        <v>0</v>
      </c>
      <c r="AP11" s="56" t="str">
        <f t="shared" si="14"/>
        <v/>
      </c>
      <c r="AQ11" s="56" t="str">
        <f t="shared" si="15"/>
        <v/>
      </c>
      <c r="AR11" s="56" t="str">
        <f t="shared" si="16"/>
        <v/>
      </c>
      <c r="AS11" s="90">
        <f t="shared" si="17"/>
        <v>0</v>
      </c>
    </row>
    <row r="12" spans="1:45" ht="14.25" x14ac:dyDescent="0.2">
      <c r="A12" s="57">
        <f t="shared" si="18"/>
        <v>5</v>
      </c>
      <c r="B12" s="181"/>
      <c r="C12" s="167"/>
      <c r="D12" s="167"/>
      <c r="E12" s="155"/>
      <c r="F12" s="45"/>
      <c r="G12" s="165"/>
      <c r="H12" s="149"/>
      <c r="I12" s="171"/>
      <c r="J12" s="185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0" t="str">
        <f t="shared" si="0"/>
        <v/>
      </c>
      <c r="X12" s="55" t="str">
        <f t="shared" si="1"/>
        <v/>
      </c>
      <c r="Y12" s="56" t="str">
        <f t="shared" si="2"/>
        <v/>
      </c>
      <c r="Z12" s="56" t="str">
        <f t="shared" si="3"/>
        <v/>
      </c>
      <c r="AA12" s="56" t="str">
        <f t="shared" si="4"/>
        <v/>
      </c>
      <c r="AB12" s="56" t="str">
        <f t="shared" si="5"/>
        <v/>
      </c>
      <c r="AC12" s="56" t="str">
        <f t="shared" si="6"/>
        <v/>
      </c>
      <c r="AD12" s="56" t="str">
        <f t="shared" si="7"/>
        <v/>
      </c>
      <c r="AE12" s="56" t="str">
        <f t="shared" si="8"/>
        <v/>
      </c>
      <c r="AF12" s="56" t="str">
        <f t="shared" si="20"/>
        <v/>
      </c>
      <c r="AG12" s="56" t="str">
        <f t="shared" si="21"/>
        <v/>
      </c>
      <c r="AH12" s="56" t="str">
        <f t="shared" si="22"/>
        <v/>
      </c>
      <c r="AI12" s="56" t="str">
        <f t="shared" si="9"/>
        <v/>
      </c>
      <c r="AJ12" s="56">
        <f t="shared" si="23"/>
        <v>0</v>
      </c>
      <c r="AK12" s="56" t="str">
        <f t="shared" si="10"/>
        <v/>
      </c>
      <c r="AL12" s="56" t="str">
        <f t="shared" si="11"/>
        <v/>
      </c>
      <c r="AM12" s="56" t="str">
        <f t="shared" si="12"/>
        <v/>
      </c>
      <c r="AN12" s="56" t="str">
        <f t="shared" si="13"/>
        <v/>
      </c>
      <c r="AO12" s="56">
        <f t="shared" si="19"/>
        <v>0</v>
      </c>
      <c r="AP12" s="56" t="str">
        <f t="shared" si="14"/>
        <v/>
      </c>
      <c r="AQ12" s="56" t="str">
        <f t="shared" si="15"/>
        <v/>
      </c>
      <c r="AR12" s="56" t="str">
        <f t="shared" si="16"/>
        <v/>
      </c>
      <c r="AS12" s="90">
        <f t="shared" si="17"/>
        <v>0</v>
      </c>
    </row>
    <row r="13" spans="1:45" ht="14.25" x14ac:dyDescent="0.2">
      <c r="A13" s="57">
        <f t="shared" si="18"/>
        <v>6</v>
      </c>
      <c r="B13" s="181"/>
      <c r="C13" s="167"/>
      <c r="D13" s="167"/>
      <c r="E13" s="155"/>
      <c r="F13" s="45"/>
      <c r="G13" s="165"/>
      <c r="H13" s="149"/>
      <c r="I13" s="171"/>
      <c r="J13" s="185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0" t="str">
        <f t="shared" si="0"/>
        <v/>
      </c>
      <c r="X13" s="55" t="str">
        <f t="shared" si="1"/>
        <v/>
      </c>
      <c r="Y13" s="56" t="str">
        <f t="shared" si="2"/>
        <v/>
      </c>
      <c r="Z13" s="56" t="str">
        <f t="shared" si="3"/>
        <v/>
      </c>
      <c r="AA13" s="56" t="str">
        <f t="shared" si="4"/>
        <v/>
      </c>
      <c r="AB13" s="56" t="str">
        <f t="shared" si="5"/>
        <v/>
      </c>
      <c r="AC13" s="56" t="str">
        <f t="shared" si="6"/>
        <v/>
      </c>
      <c r="AD13" s="56" t="str">
        <f t="shared" si="7"/>
        <v/>
      </c>
      <c r="AE13" s="56" t="str">
        <f t="shared" si="8"/>
        <v/>
      </c>
      <c r="AF13" s="56" t="str">
        <f t="shared" si="20"/>
        <v/>
      </c>
      <c r="AG13" s="56" t="str">
        <f t="shared" si="21"/>
        <v/>
      </c>
      <c r="AH13" s="56" t="str">
        <f t="shared" si="22"/>
        <v/>
      </c>
      <c r="AI13" s="56" t="str">
        <f t="shared" si="9"/>
        <v/>
      </c>
      <c r="AJ13" s="56">
        <f t="shared" si="23"/>
        <v>0</v>
      </c>
      <c r="AK13" s="56" t="str">
        <f t="shared" si="10"/>
        <v/>
      </c>
      <c r="AL13" s="56" t="str">
        <f t="shared" si="11"/>
        <v/>
      </c>
      <c r="AM13" s="56" t="str">
        <f t="shared" si="12"/>
        <v/>
      </c>
      <c r="AN13" s="56" t="str">
        <f t="shared" si="13"/>
        <v/>
      </c>
      <c r="AO13" s="56">
        <f t="shared" si="19"/>
        <v>0</v>
      </c>
      <c r="AP13" s="56" t="str">
        <f t="shared" si="14"/>
        <v/>
      </c>
      <c r="AQ13" s="56" t="str">
        <f t="shared" si="15"/>
        <v/>
      </c>
      <c r="AR13" s="56" t="str">
        <f t="shared" si="16"/>
        <v/>
      </c>
      <c r="AS13" s="90">
        <f t="shared" si="17"/>
        <v>0</v>
      </c>
    </row>
    <row r="14" spans="1:45" ht="14.25" x14ac:dyDescent="0.2">
      <c r="A14" s="57">
        <f t="shared" si="18"/>
        <v>7</v>
      </c>
      <c r="B14" s="181"/>
      <c r="C14" s="167"/>
      <c r="D14" s="167"/>
      <c r="E14" s="155"/>
      <c r="F14" s="45"/>
      <c r="G14" s="165"/>
      <c r="H14" s="149"/>
      <c r="I14" s="171"/>
      <c r="J14" s="185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0" t="str">
        <f t="shared" si="0"/>
        <v/>
      </c>
      <c r="X14" s="55" t="str">
        <f t="shared" si="1"/>
        <v/>
      </c>
      <c r="Y14" s="56" t="str">
        <f t="shared" si="2"/>
        <v/>
      </c>
      <c r="Z14" s="56" t="str">
        <f t="shared" si="3"/>
        <v/>
      </c>
      <c r="AA14" s="56" t="str">
        <f t="shared" si="4"/>
        <v/>
      </c>
      <c r="AB14" s="56" t="str">
        <f t="shared" si="5"/>
        <v/>
      </c>
      <c r="AC14" s="56" t="str">
        <f t="shared" si="6"/>
        <v/>
      </c>
      <c r="AD14" s="56" t="str">
        <f t="shared" si="7"/>
        <v/>
      </c>
      <c r="AE14" s="56" t="str">
        <f t="shared" si="8"/>
        <v/>
      </c>
      <c r="AF14" s="56" t="str">
        <f t="shared" si="20"/>
        <v/>
      </c>
      <c r="AG14" s="56" t="str">
        <f t="shared" si="21"/>
        <v/>
      </c>
      <c r="AH14" s="56" t="str">
        <f t="shared" si="22"/>
        <v/>
      </c>
      <c r="AI14" s="56" t="str">
        <f t="shared" si="9"/>
        <v/>
      </c>
      <c r="AJ14" s="56">
        <f t="shared" si="23"/>
        <v>0</v>
      </c>
      <c r="AK14" s="56" t="str">
        <f t="shared" si="10"/>
        <v/>
      </c>
      <c r="AL14" s="56" t="str">
        <f t="shared" si="11"/>
        <v/>
      </c>
      <c r="AM14" s="56" t="str">
        <f t="shared" si="12"/>
        <v/>
      </c>
      <c r="AN14" s="56" t="str">
        <f t="shared" si="13"/>
        <v/>
      </c>
      <c r="AO14" s="56">
        <f t="shared" si="19"/>
        <v>0</v>
      </c>
      <c r="AP14" s="56" t="str">
        <f t="shared" si="14"/>
        <v/>
      </c>
      <c r="AQ14" s="56" t="str">
        <f t="shared" si="15"/>
        <v/>
      </c>
      <c r="AR14" s="56" t="str">
        <f t="shared" si="16"/>
        <v/>
      </c>
      <c r="AS14" s="90">
        <f t="shared" si="17"/>
        <v>0</v>
      </c>
    </row>
    <row r="15" spans="1:45" ht="14.25" x14ac:dyDescent="0.2">
      <c r="A15" s="57">
        <f t="shared" si="18"/>
        <v>8</v>
      </c>
      <c r="B15" s="181"/>
      <c r="C15" s="167"/>
      <c r="D15" s="167"/>
      <c r="E15" s="155"/>
      <c r="F15" s="45"/>
      <c r="G15" s="165"/>
      <c r="H15" s="149"/>
      <c r="I15" s="171"/>
      <c r="J15" s="185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0" t="str">
        <f t="shared" si="0"/>
        <v/>
      </c>
      <c r="X15" s="55" t="str">
        <f t="shared" si="1"/>
        <v/>
      </c>
      <c r="Y15" s="56" t="str">
        <f t="shared" si="2"/>
        <v/>
      </c>
      <c r="Z15" s="56" t="str">
        <f t="shared" si="3"/>
        <v/>
      </c>
      <c r="AA15" s="56" t="str">
        <f t="shared" si="4"/>
        <v/>
      </c>
      <c r="AB15" s="56" t="str">
        <f t="shared" si="5"/>
        <v/>
      </c>
      <c r="AC15" s="56" t="str">
        <f t="shared" si="6"/>
        <v/>
      </c>
      <c r="AD15" s="56" t="str">
        <f t="shared" si="7"/>
        <v/>
      </c>
      <c r="AE15" s="56" t="str">
        <f t="shared" si="8"/>
        <v/>
      </c>
      <c r="AF15" s="56" t="str">
        <f t="shared" si="20"/>
        <v/>
      </c>
      <c r="AG15" s="56" t="str">
        <f t="shared" si="21"/>
        <v/>
      </c>
      <c r="AH15" s="56" t="str">
        <f t="shared" si="22"/>
        <v/>
      </c>
      <c r="AI15" s="56" t="str">
        <f t="shared" si="9"/>
        <v/>
      </c>
      <c r="AJ15" s="56">
        <f t="shared" si="23"/>
        <v>0</v>
      </c>
      <c r="AK15" s="56" t="str">
        <f t="shared" si="10"/>
        <v/>
      </c>
      <c r="AL15" s="56" t="str">
        <f t="shared" si="11"/>
        <v/>
      </c>
      <c r="AM15" s="56" t="str">
        <f t="shared" si="12"/>
        <v/>
      </c>
      <c r="AN15" s="56" t="str">
        <f t="shared" si="13"/>
        <v/>
      </c>
      <c r="AO15" s="56">
        <f t="shared" si="19"/>
        <v>0</v>
      </c>
      <c r="AP15" s="56" t="str">
        <f t="shared" si="14"/>
        <v/>
      </c>
      <c r="AQ15" s="56" t="str">
        <f t="shared" si="15"/>
        <v/>
      </c>
      <c r="AR15" s="56" t="str">
        <f t="shared" si="16"/>
        <v/>
      </c>
      <c r="AS15" s="90">
        <f t="shared" si="17"/>
        <v>0</v>
      </c>
    </row>
    <row r="16" spans="1:45" ht="14.25" x14ac:dyDescent="0.2">
      <c r="A16" s="57">
        <f t="shared" si="18"/>
        <v>9</v>
      </c>
      <c r="B16" s="181"/>
      <c r="C16" s="167"/>
      <c r="D16" s="167"/>
      <c r="E16" s="155"/>
      <c r="F16" s="45"/>
      <c r="G16" s="165"/>
      <c r="H16" s="149"/>
      <c r="I16" s="171"/>
      <c r="J16" s="185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0" t="str">
        <f t="shared" si="0"/>
        <v/>
      </c>
      <c r="X16" s="55" t="str">
        <f t="shared" si="1"/>
        <v/>
      </c>
      <c r="Y16" s="56" t="str">
        <f t="shared" si="2"/>
        <v/>
      </c>
      <c r="Z16" s="56" t="str">
        <f t="shared" si="3"/>
        <v/>
      </c>
      <c r="AA16" s="56" t="str">
        <f t="shared" si="4"/>
        <v/>
      </c>
      <c r="AB16" s="56" t="str">
        <f t="shared" si="5"/>
        <v/>
      </c>
      <c r="AC16" s="56" t="str">
        <f t="shared" si="6"/>
        <v/>
      </c>
      <c r="AD16" s="56" t="str">
        <f t="shared" si="7"/>
        <v/>
      </c>
      <c r="AE16" s="56" t="str">
        <f t="shared" si="8"/>
        <v/>
      </c>
      <c r="AF16" s="56" t="str">
        <f t="shared" si="20"/>
        <v/>
      </c>
      <c r="AG16" s="56" t="str">
        <f t="shared" si="21"/>
        <v/>
      </c>
      <c r="AH16" s="56" t="str">
        <f t="shared" si="22"/>
        <v/>
      </c>
      <c r="AI16" s="56" t="str">
        <f t="shared" si="9"/>
        <v/>
      </c>
      <c r="AJ16" s="56">
        <f t="shared" si="23"/>
        <v>0</v>
      </c>
      <c r="AK16" s="56" t="str">
        <f t="shared" si="10"/>
        <v/>
      </c>
      <c r="AL16" s="56" t="str">
        <f t="shared" si="11"/>
        <v/>
      </c>
      <c r="AM16" s="56" t="str">
        <f t="shared" si="12"/>
        <v/>
      </c>
      <c r="AN16" s="56" t="str">
        <f t="shared" si="13"/>
        <v/>
      </c>
      <c r="AO16" s="56">
        <f t="shared" si="19"/>
        <v>0</v>
      </c>
      <c r="AP16" s="56" t="str">
        <f t="shared" si="14"/>
        <v/>
      </c>
      <c r="AQ16" s="56" t="str">
        <f t="shared" si="15"/>
        <v/>
      </c>
      <c r="AR16" s="56" t="str">
        <f t="shared" si="16"/>
        <v/>
      </c>
      <c r="AS16" s="90">
        <f t="shared" si="17"/>
        <v>0</v>
      </c>
    </row>
    <row r="17" spans="1:45" ht="14.25" x14ac:dyDescent="0.2">
      <c r="A17" s="57">
        <f t="shared" si="18"/>
        <v>10</v>
      </c>
      <c r="B17" s="181"/>
      <c r="C17" s="167"/>
      <c r="D17" s="167"/>
      <c r="E17" s="155"/>
      <c r="F17" s="45"/>
      <c r="G17" s="165"/>
      <c r="H17" s="149"/>
      <c r="I17" s="171"/>
      <c r="J17" s="185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0" t="str">
        <f t="shared" si="0"/>
        <v/>
      </c>
      <c r="X17" s="55" t="str">
        <f t="shared" si="1"/>
        <v/>
      </c>
      <c r="Y17" s="56" t="str">
        <f t="shared" si="2"/>
        <v/>
      </c>
      <c r="Z17" s="56" t="str">
        <f t="shared" si="3"/>
        <v/>
      </c>
      <c r="AA17" s="56" t="str">
        <f t="shared" si="4"/>
        <v/>
      </c>
      <c r="AB17" s="56" t="str">
        <f t="shared" si="5"/>
        <v/>
      </c>
      <c r="AC17" s="56" t="str">
        <f t="shared" si="6"/>
        <v/>
      </c>
      <c r="AD17" s="56" t="str">
        <f t="shared" si="7"/>
        <v/>
      </c>
      <c r="AE17" s="56" t="str">
        <f t="shared" si="8"/>
        <v/>
      </c>
      <c r="AF17" s="56" t="str">
        <f t="shared" si="20"/>
        <v/>
      </c>
      <c r="AG17" s="56" t="str">
        <f t="shared" si="21"/>
        <v/>
      </c>
      <c r="AH17" s="56" t="str">
        <f t="shared" si="22"/>
        <v/>
      </c>
      <c r="AI17" s="56" t="str">
        <f t="shared" si="9"/>
        <v/>
      </c>
      <c r="AJ17" s="56">
        <f t="shared" si="23"/>
        <v>0</v>
      </c>
      <c r="AK17" s="56" t="str">
        <f t="shared" si="10"/>
        <v/>
      </c>
      <c r="AL17" s="56" t="str">
        <f t="shared" si="11"/>
        <v/>
      </c>
      <c r="AM17" s="56" t="str">
        <f t="shared" si="12"/>
        <v/>
      </c>
      <c r="AN17" s="56" t="str">
        <f t="shared" si="13"/>
        <v/>
      </c>
      <c r="AO17" s="56">
        <f t="shared" si="19"/>
        <v>0</v>
      </c>
      <c r="AP17" s="56" t="str">
        <f t="shared" si="14"/>
        <v/>
      </c>
      <c r="AQ17" s="56" t="str">
        <f t="shared" si="15"/>
        <v/>
      </c>
      <c r="AR17" s="56" t="str">
        <f t="shared" si="16"/>
        <v/>
      </c>
      <c r="AS17" s="90">
        <f t="shared" si="17"/>
        <v>0</v>
      </c>
    </row>
    <row r="18" spans="1:45" ht="14.25" x14ac:dyDescent="0.2">
      <c r="A18" s="57">
        <f t="shared" si="18"/>
        <v>11</v>
      </c>
      <c r="B18" s="181"/>
      <c r="C18" s="167"/>
      <c r="D18" s="167"/>
      <c r="E18" s="155"/>
      <c r="F18" s="45"/>
      <c r="G18" s="165"/>
      <c r="H18" s="149"/>
      <c r="I18" s="171"/>
      <c r="J18" s="185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0" t="str">
        <f t="shared" si="0"/>
        <v/>
      </c>
      <c r="X18" s="55" t="str">
        <f t="shared" si="1"/>
        <v/>
      </c>
      <c r="Y18" s="56" t="str">
        <f t="shared" si="2"/>
        <v/>
      </c>
      <c r="Z18" s="56" t="str">
        <f t="shared" si="3"/>
        <v/>
      </c>
      <c r="AA18" s="56" t="str">
        <f t="shared" si="4"/>
        <v/>
      </c>
      <c r="AB18" s="56" t="str">
        <f t="shared" si="5"/>
        <v/>
      </c>
      <c r="AC18" s="56" t="str">
        <f t="shared" si="6"/>
        <v/>
      </c>
      <c r="AD18" s="56" t="str">
        <f t="shared" si="7"/>
        <v/>
      </c>
      <c r="AE18" s="56" t="str">
        <f t="shared" si="8"/>
        <v/>
      </c>
      <c r="AF18" s="56" t="str">
        <f t="shared" si="20"/>
        <v/>
      </c>
      <c r="AG18" s="56" t="str">
        <f t="shared" si="21"/>
        <v/>
      </c>
      <c r="AH18" s="56" t="str">
        <f t="shared" si="22"/>
        <v/>
      </c>
      <c r="AI18" s="56" t="str">
        <f t="shared" si="9"/>
        <v/>
      </c>
      <c r="AJ18" s="56">
        <f t="shared" si="23"/>
        <v>0</v>
      </c>
      <c r="AK18" s="56" t="str">
        <f t="shared" si="10"/>
        <v/>
      </c>
      <c r="AL18" s="56" t="str">
        <f t="shared" si="11"/>
        <v/>
      </c>
      <c r="AM18" s="56" t="str">
        <f t="shared" si="12"/>
        <v/>
      </c>
      <c r="AN18" s="56" t="str">
        <f t="shared" si="13"/>
        <v/>
      </c>
      <c r="AO18" s="56">
        <f t="shared" si="19"/>
        <v>0</v>
      </c>
      <c r="AP18" s="56" t="str">
        <f t="shared" si="14"/>
        <v/>
      </c>
      <c r="AQ18" s="56" t="str">
        <f t="shared" si="15"/>
        <v/>
      </c>
      <c r="AR18" s="56" t="str">
        <f t="shared" si="16"/>
        <v/>
      </c>
      <c r="AS18" s="90">
        <f t="shared" si="17"/>
        <v>0</v>
      </c>
    </row>
    <row r="19" spans="1:45" ht="14.25" x14ac:dyDescent="0.2">
      <c r="A19" s="57">
        <f t="shared" si="18"/>
        <v>12</v>
      </c>
      <c r="B19" s="181"/>
      <c r="C19" s="167"/>
      <c r="D19" s="167"/>
      <c r="E19" s="155"/>
      <c r="F19" s="45"/>
      <c r="G19" s="165"/>
      <c r="H19" s="149"/>
      <c r="I19" s="171"/>
      <c r="J19" s="185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0" t="str">
        <f t="shared" si="0"/>
        <v/>
      </c>
      <c r="X19" s="55" t="str">
        <f t="shared" si="1"/>
        <v/>
      </c>
      <c r="Y19" s="56" t="str">
        <f t="shared" si="2"/>
        <v/>
      </c>
      <c r="Z19" s="56" t="str">
        <f t="shared" si="3"/>
        <v/>
      </c>
      <c r="AA19" s="56" t="str">
        <f t="shared" si="4"/>
        <v/>
      </c>
      <c r="AB19" s="56" t="str">
        <f t="shared" si="5"/>
        <v/>
      </c>
      <c r="AC19" s="56" t="str">
        <f t="shared" si="6"/>
        <v/>
      </c>
      <c r="AD19" s="56" t="str">
        <f t="shared" si="7"/>
        <v/>
      </c>
      <c r="AE19" s="56" t="str">
        <f t="shared" si="8"/>
        <v/>
      </c>
      <c r="AF19" s="56" t="str">
        <f t="shared" si="20"/>
        <v/>
      </c>
      <c r="AG19" s="56" t="str">
        <f t="shared" si="21"/>
        <v/>
      </c>
      <c r="AH19" s="56" t="str">
        <f t="shared" si="22"/>
        <v/>
      </c>
      <c r="AI19" s="56" t="str">
        <f t="shared" si="9"/>
        <v/>
      </c>
      <c r="AJ19" s="56">
        <f t="shared" si="23"/>
        <v>0</v>
      </c>
      <c r="AK19" s="56" t="str">
        <f t="shared" si="10"/>
        <v/>
      </c>
      <c r="AL19" s="56" t="str">
        <f t="shared" si="11"/>
        <v/>
      </c>
      <c r="AM19" s="56" t="str">
        <f t="shared" si="12"/>
        <v/>
      </c>
      <c r="AN19" s="56" t="str">
        <f t="shared" si="13"/>
        <v/>
      </c>
      <c r="AO19" s="56">
        <f t="shared" si="19"/>
        <v>0</v>
      </c>
      <c r="AP19" s="56" t="str">
        <f t="shared" si="14"/>
        <v/>
      </c>
      <c r="AQ19" s="56" t="str">
        <f t="shared" si="15"/>
        <v/>
      </c>
      <c r="AR19" s="56" t="str">
        <f t="shared" si="16"/>
        <v/>
      </c>
      <c r="AS19" s="90">
        <f t="shared" si="17"/>
        <v>0</v>
      </c>
    </row>
    <row r="20" spans="1:45" ht="15" x14ac:dyDescent="0.2">
      <c r="A20" s="57">
        <f t="shared" si="18"/>
        <v>13</v>
      </c>
      <c r="B20" s="58"/>
      <c r="C20" s="167"/>
      <c r="D20" s="167"/>
      <c r="E20" s="155"/>
      <c r="F20" s="45"/>
      <c r="G20" s="164"/>
      <c r="H20" s="151"/>
      <c r="I20" s="170"/>
      <c r="J20" s="158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0" t="str">
        <f t="shared" si="0"/>
        <v/>
      </c>
      <c r="X20" s="55" t="str">
        <f t="shared" si="1"/>
        <v/>
      </c>
      <c r="Y20" s="56" t="str">
        <f t="shared" si="2"/>
        <v/>
      </c>
      <c r="Z20" s="56" t="str">
        <f t="shared" si="3"/>
        <v/>
      </c>
      <c r="AA20" s="56" t="str">
        <f t="shared" si="4"/>
        <v/>
      </c>
      <c r="AB20" s="56" t="str">
        <f t="shared" si="5"/>
        <v/>
      </c>
      <c r="AC20" s="56" t="str">
        <f t="shared" si="6"/>
        <v/>
      </c>
      <c r="AD20" s="56" t="str">
        <f t="shared" si="7"/>
        <v/>
      </c>
      <c r="AE20" s="56" t="str">
        <f t="shared" si="8"/>
        <v/>
      </c>
      <c r="AF20" s="56" t="str">
        <f t="shared" si="20"/>
        <v/>
      </c>
      <c r="AG20" s="56" t="str">
        <f t="shared" si="21"/>
        <v/>
      </c>
      <c r="AH20" s="56" t="str">
        <f t="shared" si="22"/>
        <v/>
      </c>
      <c r="AI20" s="56" t="str">
        <f t="shared" si="9"/>
        <v/>
      </c>
      <c r="AJ20" s="56">
        <f t="shared" si="23"/>
        <v>0</v>
      </c>
      <c r="AK20" s="56" t="str">
        <f t="shared" si="10"/>
        <v/>
      </c>
      <c r="AL20" s="56" t="str">
        <f t="shared" si="11"/>
        <v/>
      </c>
      <c r="AM20" s="56" t="str">
        <f t="shared" si="12"/>
        <v/>
      </c>
      <c r="AN20" s="56" t="str">
        <f t="shared" si="13"/>
        <v/>
      </c>
      <c r="AO20" s="56">
        <f t="shared" si="19"/>
        <v>0</v>
      </c>
      <c r="AP20" s="56" t="str">
        <f t="shared" si="14"/>
        <v/>
      </c>
      <c r="AQ20" s="56" t="str">
        <f t="shared" si="15"/>
        <v/>
      </c>
      <c r="AR20" s="56" t="str">
        <f t="shared" si="16"/>
        <v/>
      </c>
      <c r="AS20" s="90">
        <f t="shared" si="17"/>
        <v>0</v>
      </c>
    </row>
    <row r="21" spans="1:45" ht="15" x14ac:dyDescent="0.2">
      <c r="A21" s="57">
        <f t="shared" si="18"/>
        <v>14</v>
      </c>
      <c r="B21" s="58"/>
      <c r="C21" s="167"/>
      <c r="D21" s="167"/>
      <c r="E21" s="155"/>
      <c r="F21" s="45"/>
      <c r="G21" s="164"/>
      <c r="H21" s="151"/>
      <c r="I21" s="170"/>
      <c r="J21" s="158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0" t="str">
        <f t="shared" si="0"/>
        <v/>
      </c>
      <c r="X21" s="55" t="str">
        <f t="shared" si="1"/>
        <v/>
      </c>
      <c r="Y21" s="56" t="str">
        <f t="shared" si="2"/>
        <v/>
      </c>
      <c r="Z21" s="56" t="str">
        <f t="shared" si="3"/>
        <v/>
      </c>
      <c r="AA21" s="56" t="str">
        <f t="shared" si="4"/>
        <v/>
      </c>
      <c r="AB21" s="56" t="str">
        <f t="shared" si="5"/>
        <v/>
      </c>
      <c r="AC21" s="56" t="str">
        <f t="shared" si="6"/>
        <v/>
      </c>
      <c r="AD21" s="56" t="str">
        <f t="shared" si="7"/>
        <v/>
      </c>
      <c r="AE21" s="56" t="str">
        <f t="shared" si="8"/>
        <v/>
      </c>
      <c r="AF21" s="56" t="str">
        <f t="shared" si="20"/>
        <v/>
      </c>
      <c r="AG21" s="56" t="str">
        <f t="shared" si="21"/>
        <v/>
      </c>
      <c r="AH21" s="56" t="str">
        <f t="shared" si="22"/>
        <v/>
      </c>
      <c r="AI21" s="56" t="str">
        <f t="shared" si="9"/>
        <v/>
      </c>
      <c r="AJ21" s="56">
        <f t="shared" si="23"/>
        <v>0</v>
      </c>
      <c r="AK21" s="56" t="str">
        <f t="shared" si="10"/>
        <v/>
      </c>
      <c r="AL21" s="56" t="str">
        <f t="shared" si="11"/>
        <v/>
      </c>
      <c r="AM21" s="56" t="str">
        <f t="shared" si="12"/>
        <v/>
      </c>
      <c r="AN21" s="56" t="str">
        <f t="shared" si="13"/>
        <v/>
      </c>
      <c r="AO21" s="56">
        <f t="shared" si="19"/>
        <v>0</v>
      </c>
      <c r="AP21" s="56" t="str">
        <f t="shared" si="14"/>
        <v/>
      </c>
      <c r="AQ21" s="56" t="str">
        <f t="shared" si="15"/>
        <v/>
      </c>
      <c r="AR21" s="56" t="str">
        <f t="shared" si="16"/>
        <v/>
      </c>
      <c r="AS21" s="90">
        <f t="shared" si="17"/>
        <v>0</v>
      </c>
    </row>
    <row r="22" spans="1:45" ht="15" x14ac:dyDescent="0.2">
      <c r="A22" s="57">
        <f t="shared" si="18"/>
        <v>15</v>
      </c>
      <c r="B22" s="58"/>
      <c r="C22" s="167"/>
      <c r="D22" s="167"/>
      <c r="E22" s="155"/>
      <c r="F22" s="45"/>
      <c r="G22" s="165"/>
      <c r="H22" s="151"/>
      <c r="I22" s="171"/>
      <c r="J22" s="159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0" t="str">
        <f t="shared" si="0"/>
        <v/>
      </c>
      <c r="X22" s="55" t="str">
        <f t="shared" si="1"/>
        <v/>
      </c>
      <c r="Y22" s="56" t="str">
        <f t="shared" si="2"/>
        <v/>
      </c>
      <c r="Z22" s="56" t="str">
        <f t="shared" si="3"/>
        <v/>
      </c>
      <c r="AA22" s="56" t="str">
        <f t="shared" si="4"/>
        <v/>
      </c>
      <c r="AB22" s="56" t="str">
        <f t="shared" si="5"/>
        <v/>
      </c>
      <c r="AC22" s="56" t="str">
        <f t="shared" si="6"/>
        <v/>
      </c>
      <c r="AD22" s="56" t="str">
        <f t="shared" si="7"/>
        <v/>
      </c>
      <c r="AE22" s="56" t="str">
        <f t="shared" si="8"/>
        <v/>
      </c>
      <c r="AF22" s="56" t="str">
        <f t="shared" si="20"/>
        <v/>
      </c>
      <c r="AG22" s="56" t="str">
        <f t="shared" si="21"/>
        <v/>
      </c>
      <c r="AH22" s="56" t="str">
        <f t="shared" si="22"/>
        <v/>
      </c>
      <c r="AI22" s="56" t="str">
        <f t="shared" si="9"/>
        <v/>
      </c>
      <c r="AJ22" s="56">
        <f t="shared" si="23"/>
        <v>0</v>
      </c>
      <c r="AK22" s="56" t="str">
        <f t="shared" si="10"/>
        <v/>
      </c>
      <c r="AL22" s="56" t="str">
        <f t="shared" si="11"/>
        <v/>
      </c>
      <c r="AM22" s="56" t="str">
        <f t="shared" si="12"/>
        <v/>
      </c>
      <c r="AN22" s="56" t="str">
        <f t="shared" si="13"/>
        <v/>
      </c>
      <c r="AO22" s="56">
        <f t="shared" si="19"/>
        <v>0</v>
      </c>
      <c r="AP22" s="56" t="str">
        <f t="shared" si="14"/>
        <v/>
      </c>
      <c r="AQ22" s="56" t="str">
        <f t="shared" si="15"/>
        <v/>
      </c>
      <c r="AR22" s="56" t="str">
        <f t="shared" si="16"/>
        <v/>
      </c>
      <c r="AS22" s="90">
        <f t="shared" si="17"/>
        <v>0</v>
      </c>
    </row>
    <row r="23" spans="1:45" ht="15" x14ac:dyDescent="0.2">
      <c r="A23" s="57">
        <f t="shared" si="18"/>
        <v>16</v>
      </c>
      <c r="B23" s="58"/>
      <c r="C23" s="167"/>
      <c r="D23" s="167"/>
      <c r="E23" s="155"/>
      <c r="F23" s="45"/>
      <c r="G23" s="164"/>
      <c r="H23" s="151"/>
      <c r="I23" s="170"/>
      <c r="J23" s="158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0" t="str">
        <f t="shared" si="0"/>
        <v/>
      </c>
      <c r="X23" s="55" t="str">
        <f t="shared" si="1"/>
        <v/>
      </c>
      <c r="Y23" s="56" t="str">
        <f t="shared" si="2"/>
        <v/>
      </c>
      <c r="Z23" s="56" t="str">
        <f t="shared" si="3"/>
        <v/>
      </c>
      <c r="AA23" s="56" t="str">
        <f t="shared" si="4"/>
        <v/>
      </c>
      <c r="AB23" s="56" t="str">
        <f t="shared" si="5"/>
        <v/>
      </c>
      <c r="AC23" s="56" t="str">
        <f t="shared" si="6"/>
        <v/>
      </c>
      <c r="AD23" s="56" t="str">
        <f t="shared" si="7"/>
        <v/>
      </c>
      <c r="AE23" s="56" t="str">
        <f t="shared" si="8"/>
        <v/>
      </c>
      <c r="AF23" s="56" t="str">
        <f t="shared" si="20"/>
        <v/>
      </c>
      <c r="AG23" s="56" t="str">
        <f t="shared" si="21"/>
        <v/>
      </c>
      <c r="AH23" s="56" t="str">
        <f t="shared" si="22"/>
        <v/>
      </c>
      <c r="AI23" s="56" t="str">
        <f t="shared" si="9"/>
        <v/>
      </c>
      <c r="AJ23" s="56">
        <f t="shared" si="23"/>
        <v>0</v>
      </c>
      <c r="AK23" s="56" t="str">
        <f t="shared" si="10"/>
        <v/>
      </c>
      <c r="AL23" s="56" t="str">
        <f t="shared" si="11"/>
        <v/>
      </c>
      <c r="AM23" s="56" t="str">
        <f t="shared" si="12"/>
        <v/>
      </c>
      <c r="AN23" s="56" t="str">
        <f t="shared" si="13"/>
        <v/>
      </c>
      <c r="AO23" s="56">
        <f t="shared" si="19"/>
        <v>0</v>
      </c>
      <c r="AP23" s="56" t="str">
        <f t="shared" si="14"/>
        <v/>
      </c>
      <c r="AQ23" s="56" t="str">
        <f t="shared" si="15"/>
        <v/>
      </c>
      <c r="AR23" s="56" t="str">
        <f t="shared" si="16"/>
        <v/>
      </c>
      <c r="AS23" s="90">
        <f t="shared" si="17"/>
        <v>0</v>
      </c>
    </row>
    <row r="24" spans="1:45" ht="15" x14ac:dyDescent="0.2">
      <c r="A24" s="57">
        <f t="shared" si="18"/>
        <v>17</v>
      </c>
      <c r="B24" s="58"/>
      <c r="C24" s="167"/>
      <c r="D24" s="167"/>
      <c r="E24" s="155"/>
      <c r="F24" s="45"/>
      <c r="G24" s="164"/>
      <c r="H24" s="151"/>
      <c r="I24" s="170"/>
      <c r="J24" s="158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0" t="str">
        <f t="shared" si="0"/>
        <v/>
      </c>
      <c r="X24" s="55" t="str">
        <f t="shared" si="1"/>
        <v/>
      </c>
      <c r="Y24" s="56" t="str">
        <f t="shared" si="2"/>
        <v/>
      </c>
      <c r="Z24" s="56" t="str">
        <f t="shared" si="3"/>
        <v/>
      </c>
      <c r="AA24" s="56" t="str">
        <f t="shared" si="4"/>
        <v/>
      </c>
      <c r="AB24" s="56" t="str">
        <f t="shared" si="5"/>
        <v/>
      </c>
      <c r="AC24" s="56" t="str">
        <f t="shared" si="6"/>
        <v/>
      </c>
      <c r="AD24" s="56" t="str">
        <f t="shared" si="7"/>
        <v/>
      </c>
      <c r="AE24" s="56" t="str">
        <f t="shared" si="8"/>
        <v/>
      </c>
      <c r="AF24" s="56" t="str">
        <f t="shared" si="20"/>
        <v/>
      </c>
      <c r="AG24" s="56" t="str">
        <f t="shared" si="21"/>
        <v/>
      </c>
      <c r="AH24" s="56" t="str">
        <f t="shared" si="22"/>
        <v/>
      </c>
      <c r="AI24" s="56" t="str">
        <f t="shared" si="9"/>
        <v/>
      </c>
      <c r="AJ24" s="56">
        <f t="shared" si="23"/>
        <v>0</v>
      </c>
      <c r="AK24" s="56" t="str">
        <f t="shared" si="10"/>
        <v/>
      </c>
      <c r="AL24" s="56" t="str">
        <f t="shared" si="11"/>
        <v/>
      </c>
      <c r="AM24" s="56" t="str">
        <f t="shared" si="12"/>
        <v/>
      </c>
      <c r="AN24" s="56" t="str">
        <f t="shared" si="13"/>
        <v/>
      </c>
      <c r="AO24" s="56">
        <f t="shared" si="19"/>
        <v>0</v>
      </c>
      <c r="AP24" s="56" t="str">
        <f t="shared" si="14"/>
        <v/>
      </c>
      <c r="AQ24" s="56" t="str">
        <f t="shared" si="15"/>
        <v/>
      </c>
      <c r="AR24" s="56" t="str">
        <f t="shared" si="16"/>
        <v/>
      </c>
      <c r="AS24" s="90">
        <f t="shared" si="17"/>
        <v>0</v>
      </c>
    </row>
    <row r="25" spans="1:45" ht="15" x14ac:dyDescent="0.2">
      <c r="A25" s="57">
        <f t="shared" si="18"/>
        <v>18</v>
      </c>
      <c r="B25" s="58"/>
      <c r="C25" s="167"/>
      <c r="D25" s="167"/>
      <c r="E25" s="155"/>
      <c r="F25" s="45"/>
      <c r="G25" s="164"/>
      <c r="H25" s="151"/>
      <c r="I25" s="170"/>
      <c r="J25" s="158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0" t="str">
        <f t="shared" si="0"/>
        <v/>
      </c>
      <c r="X25" s="55" t="str">
        <f t="shared" si="1"/>
        <v/>
      </c>
      <c r="Y25" s="56" t="str">
        <f t="shared" si="2"/>
        <v/>
      </c>
      <c r="Z25" s="56" t="str">
        <f t="shared" si="3"/>
        <v/>
      </c>
      <c r="AA25" s="56" t="str">
        <f t="shared" si="4"/>
        <v/>
      </c>
      <c r="AB25" s="56" t="str">
        <f t="shared" si="5"/>
        <v/>
      </c>
      <c r="AC25" s="56" t="str">
        <f t="shared" si="6"/>
        <v/>
      </c>
      <c r="AD25" s="56" t="str">
        <f t="shared" si="7"/>
        <v/>
      </c>
      <c r="AE25" s="56" t="str">
        <f t="shared" si="8"/>
        <v/>
      </c>
      <c r="AF25" s="56" t="str">
        <f t="shared" si="20"/>
        <v/>
      </c>
      <c r="AG25" s="56" t="str">
        <f t="shared" si="21"/>
        <v/>
      </c>
      <c r="AH25" s="56" t="str">
        <f t="shared" si="22"/>
        <v/>
      </c>
      <c r="AI25" s="56" t="str">
        <f t="shared" si="9"/>
        <v/>
      </c>
      <c r="AJ25" s="56">
        <f t="shared" si="23"/>
        <v>0</v>
      </c>
      <c r="AK25" s="56" t="str">
        <f t="shared" si="10"/>
        <v/>
      </c>
      <c r="AL25" s="56" t="str">
        <f t="shared" si="11"/>
        <v/>
      </c>
      <c r="AM25" s="56" t="str">
        <f t="shared" si="12"/>
        <v/>
      </c>
      <c r="AN25" s="56" t="str">
        <f t="shared" si="13"/>
        <v/>
      </c>
      <c r="AO25" s="56">
        <f t="shared" si="19"/>
        <v>0</v>
      </c>
      <c r="AP25" s="56" t="str">
        <f t="shared" si="14"/>
        <v/>
      </c>
      <c r="AQ25" s="56" t="str">
        <f t="shared" si="15"/>
        <v/>
      </c>
      <c r="AR25" s="56" t="str">
        <f t="shared" si="16"/>
        <v/>
      </c>
      <c r="AS25" s="90">
        <f t="shared" si="17"/>
        <v>0</v>
      </c>
    </row>
    <row r="26" spans="1:45" ht="15" x14ac:dyDescent="0.2">
      <c r="A26" s="57">
        <f t="shared" si="18"/>
        <v>19</v>
      </c>
      <c r="B26" s="58"/>
      <c r="C26" s="167"/>
      <c r="D26" s="167"/>
      <c r="E26" s="155"/>
      <c r="F26" s="45"/>
      <c r="G26" s="164"/>
      <c r="H26" s="151"/>
      <c r="I26" s="170"/>
      <c r="J26" s="158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0" t="str">
        <f t="shared" si="0"/>
        <v/>
      </c>
      <c r="X26" s="55" t="str">
        <f t="shared" si="1"/>
        <v/>
      </c>
      <c r="Y26" s="56" t="str">
        <f t="shared" si="2"/>
        <v/>
      </c>
      <c r="Z26" s="56" t="str">
        <f t="shared" si="3"/>
        <v/>
      </c>
      <c r="AA26" s="56" t="str">
        <f t="shared" si="4"/>
        <v/>
      </c>
      <c r="AB26" s="56" t="str">
        <f t="shared" si="5"/>
        <v/>
      </c>
      <c r="AC26" s="56" t="str">
        <f t="shared" si="6"/>
        <v/>
      </c>
      <c r="AD26" s="56" t="str">
        <f t="shared" si="7"/>
        <v/>
      </c>
      <c r="AE26" s="56" t="str">
        <f t="shared" si="8"/>
        <v/>
      </c>
      <c r="AF26" s="56" t="str">
        <f t="shared" si="20"/>
        <v/>
      </c>
      <c r="AG26" s="56" t="str">
        <f t="shared" si="21"/>
        <v/>
      </c>
      <c r="AH26" s="56" t="str">
        <f t="shared" si="22"/>
        <v/>
      </c>
      <c r="AI26" s="56" t="str">
        <f t="shared" si="9"/>
        <v/>
      </c>
      <c r="AJ26" s="56">
        <f t="shared" si="23"/>
        <v>0</v>
      </c>
      <c r="AK26" s="56" t="str">
        <f t="shared" si="10"/>
        <v/>
      </c>
      <c r="AL26" s="56" t="str">
        <f t="shared" si="11"/>
        <v/>
      </c>
      <c r="AM26" s="56" t="str">
        <f t="shared" si="12"/>
        <v/>
      </c>
      <c r="AN26" s="56" t="str">
        <f t="shared" si="13"/>
        <v/>
      </c>
      <c r="AO26" s="56">
        <f t="shared" si="19"/>
        <v>0</v>
      </c>
      <c r="AP26" s="56" t="str">
        <f t="shared" si="14"/>
        <v/>
      </c>
      <c r="AQ26" s="56" t="str">
        <f t="shared" si="15"/>
        <v/>
      </c>
      <c r="AR26" s="56" t="str">
        <f t="shared" si="16"/>
        <v/>
      </c>
      <c r="AS26" s="90">
        <f t="shared" si="17"/>
        <v>0</v>
      </c>
    </row>
    <row r="27" spans="1:45" ht="15.75" thickBot="1" x14ac:dyDescent="0.25">
      <c r="A27" s="68">
        <f t="shared" si="18"/>
        <v>20</v>
      </c>
      <c r="B27" s="59"/>
      <c r="C27" s="166"/>
      <c r="D27" s="166"/>
      <c r="E27" s="154"/>
      <c r="F27" s="48"/>
      <c r="G27" s="162"/>
      <c r="H27" s="152"/>
      <c r="I27" s="168"/>
      <c r="J27" s="160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3" t="str">
        <f t="shared" si="0"/>
        <v/>
      </c>
      <c r="X27" s="60" t="str">
        <f t="shared" si="1"/>
        <v/>
      </c>
      <c r="Y27" s="61" t="str">
        <f t="shared" si="2"/>
        <v/>
      </c>
      <c r="Z27" s="61" t="str">
        <f t="shared" si="3"/>
        <v/>
      </c>
      <c r="AA27" s="61" t="str">
        <f t="shared" si="4"/>
        <v/>
      </c>
      <c r="AB27" s="61" t="str">
        <f t="shared" si="5"/>
        <v/>
      </c>
      <c r="AC27" s="61" t="str">
        <f t="shared" si="6"/>
        <v/>
      </c>
      <c r="AD27" s="61" t="str">
        <f t="shared" si="7"/>
        <v/>
      </c>
      <c r="AE27" s="61" t="str">
        <f t="shared" si="8"/>
        <v/>
      </c>
      <c r="AF27" s="61" t="str">
        <f t="shared" si="20"/>
        <v/>
      </c>
      <c r="AG27" s="61" t="str">
        <f t="shared" si="21"/>
        <v/>
      </c>
      <c r="AH27" s="61" t="str">
        <f t="shared" si="22"/>
        <v/>
      </c>
      <c r="AI27" s="61" t="str">
        <f t="shared" si="9"/>
        <v/>
      </c>
      <c r="AJ27" s="61">
        <f t="shared" si="23"/>
        <v>0</v>
      </c>
      <c r="AK27" s="61" t="str">
        <f t="shared" si="10"/>
        <v/>
      </c>
      <c r="AL27" s="61" t="str">
        <f t="shared" si="11"/>
        <v/>
      </c>
      <c r="AM27" s="61" t="str">
        <f t="shared" si="12"/>
        <v/>
      </c>
      <c r="AN27" s="61" t="str">
        <f t="shared" si="13"/>
        <v/>
      </c>
      <c r="AO27" s="61">
        <f t="shared" si="19"/>
        <v>0</v>
      </c>
      <c r="AP27" s="61" t="str">
        <f t="shared" si="14"/>
        <v/>
      </c>
      <c r="AQ27" s="61" t="str">
        <f t="shared" si="15"/>
        <v/>
      </c>
      <c r="AR27" s="117" t="str">
        <f t="shared" si="16"/>
        <v/>
      </c>
      <c r="AS27" s="91">
        <f t="shared" si="17"/>
        <v>0</v>
      </c>
    </row>
  </sheetData>
  <sheetProtection algorithmName="SHA-512" hashValue="PWaLbt8K6OhyQDBKP3DkWEU2vzYMS3Ce+HK01eAkFvlXmR89Epm4tb0bmC0Ln2eU9axcg1hhKomFBNW3AgUlJQ==" saltValue="3Vzgr6sIhh2QprMXCh1/Ug==" spinCount="100000" sheet="1" objects="1" scenarios="1"/>
  <mergeCells count="30">
    <mergeCell ref="AF5:AI5"/>
    <mergeCell ref="AB6:AC6"/>
    <mergeCell ref="AD6:AE6"/>
    <mergeCell ref="K6:M6"/>
    <mergeCell ref="N6:P6"/>
    <mergeCell ref="Q6:S6"/>
    <mergeCell ref="T6:V6"/>
    <mergeCell ref="X6:Y6"/>
    <mergeCell ref="Z6:AA6"/>
    <mergeCell ref="AK5:AO5"/>
    <mergeCell ref="T2:V2"/>
    <mergeCell ref="K3:M3"/>
    <mergeCell ref="N3:P3"/>
    <mergeCell ref="Q3:S3"/>
    <mergeCell ref="T3:V3"/>
    <mergeCell ref="W3:W5"/>
    <mergeCell ref="K4:M4"/>
    <mergeCell ref="N4:P4"/>
    <mergeCell ref="Q4:S4"/>
    <mergeCell ref="T4:V4"/>
    <mergeCell ref="Q2:S2"/>
    <mergeCell ref="K5:M5"/>
    <mergeCell ref="N5:P5"/>
    <mergeCell ref="Q5:S5"/>
    <mergeCell ref="T5:V5"/>
    <mergeCell ref="A1:A2"/>
    <mergeCell ref="C1:D1"/>
    <mergeCell ref="G1:J1"/>
    <mergeCell ref="K2:M2"/>
    <mergeCell ref="N2:P2"/>
  </mergeCells>
  <dataValidations count="9">
    <dataValidation type="list" allowBlank="1" showInputMessage="1" showErrorMessage="1" error="Entry must be M or F" sqref="H8:H27">
      <formula1>"M, F"</formula1>
    </dataValidation>
    <dataValidation allowBlank="1" showDropDown="1" showInputMessage="1" showErrorMessage="1" sqref="W8:W27"/>
    <dataValidation type="list" allowBlank="1" showInputMessage="1" showErrorMessage="1" sqref="M8:M27 V8:V27 P8:P27 S8:S27">
      <formula1>PrevSeasons</formula1>
    </dataValidation>
    <dataValidation type="list" allowBlank="1" showInputMessage="1" showErrorMessage="1" promptTitle="Last Grade played by player" sqref="T8:T27">
      <formula1>PreviousGrade</formula1>
    </dataValidation>
    <dataValidation type="list" allowBlank="1" showInputMessage="1" showErrorMessage="1" sqref="L8:L27 O8:O27 U8:U27 R8:R27">
      <formula1>PreviousPosition</formula1>
    </dataValidation>
    <dataValidation type="list" allowBlank="1" showInputMessage="1" showErrorMessage="1" promptTitle="Last Grade played by player" sqref="K8:K27">
      <formula1>STGBAGrades</formula1>
    </dataValidation>
    <dataValidation type="list" allowBlank="1" showInputMessage="1" showErrorMessage="1" promptTitle="Last Grade played by player" sqref="N8:N27">
      <formula1>CSMLBAGrades</formula1>
    </dataValidation>
    <dataValidation type="list" allowBlank="1" showInputMessage="1" showErrorMessage="1" promptTitle="Last Grade played by player" sqref="Q8:Q27">
      <formula1>JuniorGrades</formula1>
    </dataValidation>
    <dataValidation type="list" allowBlank="1" showInputMessage="1" showErrorMessage="1" sqref="G1">
      <formula1>AllClubs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U118"/>
  <sheetViews>
    <sheetView workbookViewId="0">
      <selection activeCell="I19" sqref="I19"/>
    </sheetView>
  </sheetViews>
  <sheetFormatPr defaultColWidth="0" defaultRowHeight="12.75" zeroHeight="1" x14ac:dyDescent="0.2"/>
  <cols>
    <col min="1" max="1" width="22.140625" style="21" bestFit="1" customWidth="1"/>
    <col min="2" max="2" width="8.28515625" style="22" bestFit="1" customWidth="1"/>
    <col min="3" max="3" width="8.28515625" style="123" customWidth="1"/>
    <col min="4" max="4" width="4.7109375" style="21" customWidth="1"/>
    <col min="5" max="5" width="14.140625" style="21" bestFit="1" customWidth="1"/>
    <col min="6" max="6" width="9.28515625" style="22" bestFit="1" customWidth="1"/>
    <col min="7" max="10" width="8.28515625" style="76" customWidth="1"/>
    <col min="11" max="11" width="9.140625" style="21" customWidth="1"/>
    <col min="12" max="12" width="0.140625" style="21" hidden="1" customWidth="1"/>
    <col min="13" max="13" width="8.28515625" style="21" hidden="1" customWidth="1"/>
    <col min="14" max="14" width="4" style="21" hidden="1" customWidth="1"/>
    <col min="15" max="15" width="2" style="21" hidden="1" customWidth="1"/>
    <col min="16" max="16" width="9.28515625" style="21" bestFit="1" customWidth="1"/>
    <col min="17" max="17" width="8.28515625" style="21" bestFit="1" customWidth="1"/>
    <col min="18" max="18" width="8.85546875" style="21" customWidth="1"/>
    <col min="19" max="19" width="8.85546875" style="23" customWidth="1"/>
    <col min="20" max="20" width="4.85546875" style="21" customWidth="1"/>
    <col min="21" max="21" width="0" style="21" hidden="1" customWidth="1"/>
    <col min="22" max="16384" width="8.85546875" style="21" hidden="1"/>
  </cols>
  <sheetData>
    <row r="1" spans="1:19" ht="26.25" x14ac:dyDescent="0.4">
      <c r="A1" s="191" t="s">
        <v>114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</row>
    <row r="2" spans="1:19" ht="20.25" x14ac:dyDescent="0.3">
      <c r="A2" s="193" t="str">
        <f>YEAR(CutOffAge) &amp;" Season"</f>
        <v>2018 Season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</row>
    <row r="3" spans="1:19" ht="9" customHeight="1" x14ac:dyDescent="0.2">
      <c r="F3" s="21"/>
      <c r="G3" s="21"/>
      <c r="H3" s="21"/>
      <c r="I3" s="21"/>
      <c r="J3" s="21"/>
    </row>
    <row r="4" spans="1:19" ht="15.75" x14ac:dyDescent="0.25">
      <c r="A4" s="126" t="s">
        <v>26</v>
      </c>
      <c r="B4" s="127" t="s">
        <v>27</v>
      </c>
      <c r="C4" s="128" t="s">
        <v>139</v>
      </c>
      <c r="D4" s="25"/>
      <c r="F4" s="186" t="s">
        <v>27</v>
      </c>
      <c r="G4" s="187"/>
      <c r="H4" s="187"/>
      <c r="I4" s="187"/>
      <c r="J4" s="188"/>
      <c r="K4" s="25"/>
      <c r="L4" s="27" t="s">
        <v>29</v>
      </c>
      <c r="M4" s="24" t="s">
        <v>27</v>
      </c>
      <c r="N4" s="28"/>
      <c r="O4" s="28"/>
      <c r="P4" s="24" t="s">
        <v>29</v>
      </c>
      <c r="Q4" s="24" t="s">
        <v>27</v>
      </c>
    </row>
    <row r="5" spans="1:19" ht="15.75" x14ac:dyDescent="0.25">
      <c r="A5" s="73"/>
      <c r="B5" s="129"/>
      <c r="C5" s="130"/>
      <c r="D5" s="30"/>
      <c r="E5" s="26" t="s">
        <v>28</v>
      </c>
      <c r="F5" s="24" t="s">
        <v>83</v>
      </c>
      <c r="G5" s="24" t="s">
        <v>84</v>
      </c>
      <c r="H5" s="24" t="s">
        <v>86</v>
      </c>
      <c r="I5" s="24" t="s">
        <v>85</v>
      </c>
      <c r="J5" s="24" t="s">
        <v>87</v>
      </c>
      <c r="K5" s="30"/>
      <c r="L5" s="31" t="s">
        <v>32</v>
      </c>
      <c r="M5" s="29">
        <v>5</v>
      </c>
      <c r="P5" s="32">
        <v>14</v>
      </c>
      <c r="Q5" s="33">
        <v>35</v>
      </c>
    </row>
    <row r="6" spans="1:19" ht="15" x14ac:dyDescent="0.2">
      <c r="A6" s="73" t="s">
        <v>55</v>
      </c>
      <c r="B6" s="129">
        <v>20</v>
      </c>
      <c r="C6" s="130" t="s">
        <v>140</v>
      </c>
      <c r="D6" s="30"/>
      <c r="E6" s="31">
        <v>1</v>
      </c>
      <c r="F6" s="79">
        <v>5</v>
      </c>
      <c r="G6" s="87">
        <v>8</v>
      </c>
      <c r="H6" s="79">
        <v>0</v>
      </c>
      <c r="I6" s="79">
        <v>5</v>
      </c>
      <c r="J6" s="29">
        <v>0</v>
      </c>
      <c r="K6" s="30"/>
      <c r="L6" s="36" t="s">
        <v>34</v>
      </c>
      <c r="M6" s="35">
        <v>5</v>
      </c>
      <c r="P6" s="36">
        <f t="shared" ref="P6:P35" si="0">SUM(P5+1)</f>
        <v>15</v>
      </c>
      <c r="Q6" s="35">
        <v>25</v>
      </c>
    </row>
    <row r="7" spans="1:19" ht="15" x14ac:dyDescent="0.2">
      <c r="A7" s="73" t="s">
        <v>56</v>
      </c>
      <c r="B7" s="129">
        <v>70</v>
      </c>
      <c r="C7" s="130" t="s">
        <v>140</v>
      </c>
      <c r="D7" s="30"/>
      <c r="E7" s="36">
        <v>2</v>
      </c>
      <c r="F7" s="80">
        <v>10</v>
      </c>
      <c r="G7" s="87">
        <v>15</v>
      </c>
      <c r="H7" s="80">
        <v>0</v>
      </c>
      <c r="I7" s="80">
        <v>10</v>
      </c>
      <c r="J7" s="35">
        <v>0</v>
      </c>
      <c r="K7" s="30"/>
      <c r="L7" s="36" t="s">
        <v>36</v>
      </c>
      <c r="M7" s="35">
        <v>25</v>
      </c>
      <c r="P7" s="36">
        <f t="shared" si="0"/>
        <v>16</v>
      </c>
      <c r="Q7" s="35">
        <v>15</v>
      </c>
    </row>
    <row r="8" spans="1:19" ht="15" x14ac:dyDescent="0.2">
      <c r="A8" s="73" t="s">
        <v>57</v>
      </c>
      <c r="B8" s="129">
        <v>120</v>
      </c>
      <c r="C8" s="130" t="s">
        <v>140</v>
      </c>
      <c r="D8" s="30"/>
      <c r="E8" s="36">
        <v>3</v>
      </c>
      <c r="F8" s="80">
        <v>20</v>
      </c>
      <c r="G8" s="87">
        <v>30</v>
      </c>
      <c r="H8" s="80">
        <v>0</v>
      </c>
      <c r="I8" s="80">
        <v>20</v>
      </c>
      <c r="J8" s="35">
        <v>0</v>
      </c>
      <c r="K8" s="30"/>
      <c r="L8" s="36" t="s">
        <v>38</v>
      </c>
      <c r="M8" s="35">
        <v>30</v>
      </c>
      <c r="P8" s="36">
        <f t="shared" si="0"/>
        <v>17</v>
      </c>
      <c r="Q8" s="35">
        <v>5</v>
      </c>
    </row>
    <row r="9" spans="1:19" ht="15" x14ac:dyDescent="0.2">
      <c r="A9" s="73" t="s">
        <v>58</v>
      </c>
      <c r="B9" s="129">
        <v>210</v>
      </c>
      <c r="C9" s="130" t="s">
        <v>140</v>
      </c>
      <c r="D9" s="30"/>
      <c r="E9" s="36">
        <v>4</v>
      </c>
      <c r="F9" s="80">
        <v>35</v>
      </c>
      <c r="G9" s="87">
        <v>45</v>
      </c>
      <c r="H9" s="80">
        <v>0</v>
      </c>
      <c r="I9" s="80">
        <v>35</v>
      </c>
      <c r="J9" s="35">
        <v>0</v>
      </c>
      <c r="K9" s="30"/>
      <c r="L9" s="36" t="s">
        <v>40</v>
      </c>
      <c r="M9" s="35">
        <v>60</v>
      </c>
      <c r="P9" s="36">
        <f t="shared" si="0"/>
        <v>18</v>
      </c>
      <c r="Q9" s="35">
        <v>5</v>
      </c>
    </row>
    <row r="10" spans="1:19" ht="15" x14ac:dyDescent="0.2">
      <c r="A10" s="73" t="s">
        <v>59</v>
      </c>
      <c r="B10" s="129">
        <v>309</v>
      </c>
      <c r="C10" s="130" t="s">
        <v>140</v>
      </c>
      <c r="D10" s="30"/>
      <c r="E10" s="36">
        <v>5</v>
      </c>
      <c r="F10" s="80">
        <v>55</v>
      </c>
      <c r="G10" s="87">
        <v>70</v>
      </c>
      <c r="H10" s="80">
        <v>0</v>
      </c>
      <c r="I10" s="80">
        <v>55</v>
      </c>
      <c r="J10" s="35">
        <v>0</v>
      </c>
      <c r="K10" s="30"/>
      <c r="L10" s="36">
        <v>-15</v>
      </c>
      <c r="M10" s="35">
        <v>60</v>
      </c>
      <c r="P10" s="36">
        <f t="shared" si="0"/>
        <v>19</v>
      </c>
      <c r="Q10" s="35">
        <v>5</v>
      </c>
    </row>
    <row r="11" spans="1:19" ht="15" x14ac:dyDescent="0.2">
      <c r="A11" s="34" t="s">
        <v>60</v>
      </c>
      <c r="B11" s="129">
        <v>408</v>
      </c>
      <c r="C11" s="130" t="s">
        <v>140</v>
      </c>
      <c r="D11" s="30"/>
      <c r="E11" s="36">
        <v>6</v>
      </c>
      <c r="F11" s="80">
        <v>80</v>
      </c>
      <c r="G11" s="87">
        <v>90</v>
      </c>
      <c r="H11" s="80">
        <v>0</v>
      </c>
      <c r="I11" s="80">
        <v>80</v>
      </c>
      <c r="J11" s="35">
        <v>0</v>
      </c>
      <c r="K11" s="30"/>
      <c r="L11" s="37" t="s">
        <v>42</v>
      </c>
      <c r="M11" s="38">
        <v>100</v>
      </c>
      <c r="P11" s="36">
        <f t="shared" si="0"/>
        <v>20</v>
      </c>
      <c r="Q11" s="35">
        <v>5</v>
      </c>
    </row>
    <row r="12" spans="1:19" ht="15" x14ac:dyDescent="0.2">
      <c r="A12" s="34" t="s">
        <v>61</v>
      </c>
      <c r="B12" s="129">
        <v>506</v>
      </c>
      <c r="C12" s="130" t="s">
        <v>140</v>
      </c>
      <c r="D12" s="30"/>
      <c r="E12" s="36">
        <v>7</v>
      </c>
      <c r="F12" s="80">
        <v>110</v>
      </c>
      <c r="G12" s="87">
        <v>130</v>
      </c>
      <c r="H12" s="80">
        <v>0</v>
      </c>
      <c r="I12" s="80">
        <v>110</v>
      </c>
      <c r="J12" s="35">
        <v>0</v>
      </c>
      <c r="K12" s="30"/>
      <c r="L12" s="39" t="s">
        <v>43</v>
      </c>
      <c r="M12" s="40">
        <v>55</v>
      </c>
      <c r="P12" s="36">
        <f t="shared" si="0"/>
        <v>21</v>
      </c>
      <c r="Q12" s="35">
        <v>5</v>
      </c>
    </row>
    <row r="13" spans="1:19" ht="15" x14ac:dyDescent="0.2">
      <c r="A13" s="34" t="s">
        <v>62</v>
      </c>
      <c r="B13" s="129">
        <v>604</v>
      </c>
      <c r="C13" s="130" t="s">
        <v>140</v>
      </c>
      <c r="D13" s="30"/>
      <c r="E13" s="36">
        <v>8</v>
      </c>
      <c r="F13" s="80">
        <v>145</v>
      </c>
      <c r="G13" s="87">
        <v>165</v>
      </c>
      <c r="H13" s="80">
        <v>0</v>
      </c>
      <c r="I13" s="80">
        <v>145</v>
      </c>
      <c r="J13" s="35">
        <v>0</v>
      </c>
      <c r="K13" s="30"/>
      <c r="L13" s="30"/>
      <c r="M13" s="30"/>
      <c r="P13" s="36">
        <f t="shared" si="0"/>
        <v>22</v>
      </c>
      <c r="Q13" s="35">
        <v>5</v>
      </c>
    </row>
    <row r="14" spans="1:19" ht="15" x14ac:dyDescent="0.2">
      <c r="A14" s="34" t="s">
        <v>95</v>
      </c>
      <c r="B14" s="129">
        <v>700</v>
      </c>
      <c r="C14" s="130" t="s">
        <v>140</v>
      </c>
      <c r="D14" s="30"/>
      <c r="E14" s="36">
        <v>9</v>
      </c>
      <c r="F14" s="80">
        <v>185</v>
      </c>
      <c r="G14" s="4">
        <v>185</v>
      </c>
      <c r="H14" s="80">
        <v>0</v>
      </c>
      <c r="I14" s="80">
        <v>185</v>
      </c>
      <c r="J14" s="35">
        <v>0</v>
      </c>
      <c r="K14" s="30"/>
      <c r="L14" s="30"/>
      <c r="M14" s="30"/>
      <c r="P14" s="36">
        <f>SUM(P13+1)</f>
        <v>23</v>
      </c>
      <c r="Q14" s="35">
        <v>5</v>
      </c>
    </row>
    <row r="15" spans="1:19" ht="15" x14ac:dyDescent="0.2">
      <c r="A15" s="34" t="s">
        <v>44</v>
      </c>
      <c r="B15" s="129">
        <v>0</v>
      </c>
      <c r="C15" s="130" t="s">
        <v>140</v>
      </c>
      <c r="D15" s="30"/>
      <c r="E15" s="36">
        <v>10</v>
      </c>
      <c r="F15" s="80">
        <v>230</v>
      </c>
      <c r="G15" s="4">
        <v>230</v>
      </c>
      <c r="H15" s="80">
        <v>0</v>
      </c>
      <c r="I15" s="80">
        <v>230</v>
      </c>
      <c r="J15" s="35">
        <v>0</v>
      </c>
      <c r="K15" s="30"/>
      <c r="L15" s="30"/>
      <c r="M15" s="30"/>
      <c r="P15" s="36">
        <f t="shared" si="0"/>
        <v>24</v>
      </c>
      <c r="Q15" s="35">
        <v>5</v>
      </c>
    </row>
    <row r="16" spans="1:19" ht="15" x14ac:dyDescent="0.2">
      <c r="A16" s="34"/>
      <c r="B16" s="129"/>
      <c r="C16" s="131"/>
      <c r="D16" s="30"/>
      <c r="E16" s="39" t="s">
        <v>44</v>
      </c>
      <c r="F16" s="81">
        <v>0</v>
      </c>
      <c r="G16" s="81">
        <v>0</v>
      </c>
      <c r="H16" s="81">
        <v>0</v>
      </c>
      <c r="I16" s="81">
        <v>0</v>
      </c>
      <c r="J16" s="40">
        <v>0</v>
      </c>
      <c r="K16" s="30"/>
      <c r="L16" s="30"/>
      <c r="M16" s="30"/>
      <c r="P16" s="36">
        <f t="shared" si="0"/>
        <v>25</v>
      </c>
      <c r="Q16" s="35">
        <v>15</v>
      </c>
    </row>
    <row r="17" spans="1:17" ht="15" x14ac:dyDescent="0.2">
      <c r="A17" s="34" t="s">
        <v>31</v>
      </c>
      <c r="B17" s="132">
        <v>35</v>
      </c>
      <c r="C17" s="131" t="s">
        <v>140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P17" s="36">
        <f t="shared" si="0"/>
        <v>26</v>
      </c>
      <c r="Q17" s="35">
        <v>15</v>
      </c>
    </row>
    <row r="18" spans="1:17" ht="15" x14ac:dyDescent="0.2">
      <c r="A18" s="73" t="s">
        <v>33</v>
      </c>
      <c r="B18" s="132">
        <v>130</v>
      </c>
      <c r="C18" s="130" t="s">
        <v>140</v>
      </c>
      <c r="D18" s="30"/>
      <c r="E18" s="30"/>
      <c r="F18" s="30"/>
      <c r="G18" s="30"/>
      <c r="H18" s="41" t="s">
        <v>49</v>
      </c>
      <c r="I18" s="195">
        <v>43343</v>
      </c>
      <c r="J18" s="196"/>
      <c r="K18" s="118"/>
      <c r="O18" s="75"/>
      <c r="P18" s="36">
        <f t="shared" si="0"/>
        <v>27</v>
      </c>
      <c r="Q18" s="35">
        <v>15</v>
      </c>
    </row>
    <row r="19" spans="1:17" ht="15" x14ac:dyDescent="0.2">
      <c r="A19" s="73" t="s">
        <v>35</v>
      </c>
      <c r="B19" s="132">
        <v>300</v>
      </c>
      <c r="C19" s="130" t="s">
        <v>140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P19" s="36">
        <f t="shared" si="0"/>
        <v>28</v>
      </c>
      <c r="Q19" s="35">
        <v>15</v>
      </c>
    </row>
    <row r="20" spans="1:17" ht="15.75" x14ac:dyDescent="0.25">
      <c r="A20" s="73" t="s">
        <v>37</v>
      </c>
      <c r="B20" s="132">
        <v>380</v>
      </c>
      <c r="C20" s="130" t="s">
        <v>140</v>
      </c>
      <c r="D20" s="30"/>
      <c r="F20" s="186" t="s">
        <v>27</v>
      </c>
      <c r="G20" s="187"/>
      <c r="H20" s="187"/>
      <c r="I20" s="187"/>
      <c r="J20" s="188"/>
      <c r="K20" s="30"/>
      <c r="L20" s="30"/>
      <c r="M20" s="30"/>
      <c r="P20" s="36">
        <f t="shared" si="0"/>
        <v>29</v>
      </c>
      <c r="Q20" s="35">
        <v>15</v>
      </c>
    </row>
    <row r="21" spans="1:17" ht="15.75" x14ac:dyDescent="0.25">
      <c r="A21" s="73" t="s">
        <v>39</v>
      </c>
      <c r="B21" s="132">
        <v>490</v>
      </c>
      <c r="C21" s="130" t="s">
        <v>140</v>
      </c>
      <c r="E21" s="26" t="s">
        <v>90</v>
      </c>
      <c r="F21" s="24" t="s">
        <v>83</v>
      </c>
      <c r="G21" s="24" t="s">
        <v>84</v>
      </c>
      <c r="H21" s="24" t="s">
        <v>86</v>
      </c>
      <c r="I21" s="24" t="s">
        <v>85</v>
      </c>
      <c r="J21" s="24" t="s">
        <v>87</v>
      </c>
      <c r="K21" s="30"/>
      <c r="L21" s="30"/>
      <c r="M21" s="30"/>
      <c r="P21" s="36">
        <f t="shared" si="0"/>
        <v>30</v>
      </c>
      <c r="Q21" s="35">
        <v>15</v>
      </c>
    </row>
    <row r="22" spans="1:17" ht="15" x14ac:dyDescent="0.2">
      <c r="A22" s="73" t="s">
        <v>41</v>
      </c>
      <c r="B22" s="132">
        <v>604</v>
      </c>
      <c r="C22" s="130" t="s">
        <v>140</v>
      </c>
      <c r="E22" s="84" t="s">
        <v>88</v>
      </c>
      <c r="F22" s="29">
        <v>5</v>
      </c>
      <c r="G22" s="77">
        <v>5</v>
      </c>
      <c r="H22" s="29">
        <v>0</v>
      </c>
      <c r="I22" s="29">
        <v>5</v>
      </c>
      <c r="J22" s="29">
        <v>5</v>
      </c>
      <c r="K22" s="30"/>
      <c r="L22" s="30"/>
      <c r="M22" s="30"/>
      <c r="P22" s="36">
        <f t="shared" si="0"/>
        <v>31</v>
      </c>
      <c r="Q22" s="35">
        <v>25</v>
      </c>
    </row>
    <row r="23" spans="1:17" ht="15" x14ac:dyDescent="0.2">
      <c r="A23" s="73" t="s">
        <v>1</v>
      </c>
      <c r="B23" s="132">
        <v>700</v>
      </c>
      <c r="C23" s="130" t="s">
        <v>140</v>
      </c>
      <c r="E23" s="85" t="s">
        <v>89</v>
      </c>
      <c r="F23" s="40">
        <v>55</v>
      </c>
      <c r="G23" s="78">
        <v>55</v>
      </c>
      <c r="H23" s="40">
        <v>0</v>
      </c>
      <c r="I23" s="40">
        <v>55</v>
      </c>
      <c r="J23" s="40">
        <v>55</v>
      </c>
      <c r="P23" s="36">
        <f t="shared" si="0"/>
        <v>32</v>
      </c>
      <c r="Q23" s="35">
        <v>25</v>
      </c>
    </row>
    <row r="24" spans="1:17" ht="15" x14ac:dyDescent="0.2">
      <c r="A24" s="73" t="s">
        <v>147</v>
      </c>
      <c r="B24" s="133">
        <v>1</v>
      </c>
      <c r="C24" s="130" t="s">
        <v>141</v>
      </c>
      <c r="F24" s="21"/>
      <c r="G24" s="21"/>
      <c r="H24" s="21"/>
      <c r="I24" s="21"/>
      <c r="J24" s="21"/>
      <c r="P24" s="36">
        <f t="shared" si="0"/>
        <v>33</v>
      </c>
      <c r="Q24" s="35">
        <v>25</v>
      </c>
    </row>
    <row r="25" spans="1:17" ht="15.75" x14ac:dyDescent="0.25">
      <c r="A25" s="73" t="s">
        <v>148</v>
      </c>
      <c r="B25" s="133">
        <v>50</v>
      </c>
      <c r="C25" s="130" t="s">
        <v>141</v>
      </c>
      <c r="F25" s="186" t="s">
        <v>27</v>
      </c>
      <c r="G25" s="187"/>
      <c r="H25" s="187"/>
      <c r="I25" s="187"/>
      <c r="J25" s="188"/>
      <c r="P25" s="36">
        <f t="shared" si="0"/>
        <v>34</v>
      </c>
      <c r="Q25" s="35">
        <v>25</v>
      </c>
    </row>
    <row r="26" spans="1:17" ht="15.75" x14ac:dyDescent="0.25">
      <c r="A26" s="73" t="s">
        <v>149</v>
      </c>
      <c r="B26" s="133">
        <v>100</v>
      </c>
      <c r="C26" s="130" t="s">
        <v>141</v>
      </c>
      <c r="E26" s="26" t="s">
        <v>91</v>
      </c>
      <c r="F26" s="24" t="s">
        <v>83</v>
      </c>
      <c r="G26" s="24" t="s">
        <v>84</v>
      </c>
      <c r="H26" s="24" t="s">
        <v>86</v>
      </c>
      <c r="I26" s="24" t="s">
        <v>85</v>
      </c>
      <c r="J26" s="24" t="s">
        <v>87</v>
      </c>
      <c r="P26" s="36">
        <f t="shared" si="0"/>
        <v>35</v>
      </c>
      <c r="Q26" s="35">
        <v>25</v>
      </c>
    </row>
    <row r="27" spans="1:17" ht="15" x14ac:dyDescent="0.2">
      <c r="A27" s="73" t="s">
        <v>150</v>
      </c>
      <c r="B27" s="133">
        <v>8</v>
      </c>
      <c r="C27" s="130" t="s">
        <v>141</v>
      </c>
      <c r="E27" s="84" t="s">
        <v>88</v>
      </c>
      <c r="F27" s="29">
        <v>5</v>
      </c>
      <c r="G27" s="77">
        <v>5</v>
      </c>
      <c r="H27" s="29">
        <v>0</v>
      </c>
      <c r="I27" s="29">
        <v>5</v>
      </c>
      <c r="J27" s="29">
        <v>5</v>
      </c>
      <c r="P27" s="36">
        <f t="shared" si="0"/>
        <v>36</v>
      </c>
      <c r="Q27" s="35">
        <v>25</v>
      </c>
    </row>
    <row r="28" spans="1:17" ht="15" x14ac:dyDescent="0.2">
      <c r="A28" s="73" t="s">
        <v>142</v>
      </c>
      <c r="B28" s="133">
        <v>20</v>
      </c>
      <c r="C28" s="74">
        <v>2</v>
      </c>
      <c r="D28" s="42"/>
      <c r="E28" s="85" t="s">
        <v>89</v>
      </c>
      <c r="F28" s="40">
        <v>55</v>
      </c>
      <c r="G28" s="78">
        <v>55</v>
      </c>
      <c r="H28" s="40">
        <v>0</v>
      </c>
      <c r="I28" s="40">
        <v>55</v>
      </c>
      <c r="J28" s="40">
        <v>55</v>
      </c>
      <c r="N28" s="42"/>
      <c r="O28" s="42"/>
      <c r="P28" s="36">
        <f t="shared" si="0"/>
        <v>37</v>
      </c>
      <c r="Q28" s="35">
        <v>25</v>
      </c>
    </row>
    <row r="29" spans="1:17" ht="15" x14ac:dyDescent="0.2">
      <c r="A29" s="73" t="s">
        <v>143</v>
      </c>
      <c r="B29" s="133">
        <v>100</v>
      </c>
      <c r="C29" s="74">
        <v>2</v>
      </c>
      <c r="D29" s="42"/>
      <c r="E29" s="42"/>
      <c r="F29" s="30"/>
      <c r="G29" s="30"/>
      <c r="H29" s="30"/>
      <c r="I29" s="30"/>
      <c r="J29" s="30"/>
      <c r="N29" s="42"/>
      <c r="O29" s="42"/>
      <c r="P29" s="36">
        <f t="shared" si="0"/>
        <v>38</v>
      </c>
      <c r="Q29" s="35">
        <v>25</v>
      </c>
    </row>
    <row r="30" spans="1:17" ht="15" x14ac:dyDescent="0.2">
      <c r="A30" s="73" t="s">
        <v>144</v>
      </c>
      <c r="B30" s="133">
        <v>210</v>
      </c>
      <c r="C30" s="74">
        <v>2</v>
      </c>
      <c r="D30" s="42"/>
      <c r="E30" s="42"/>
      <c r="F30" s="189" t="s">
        <v>92</v>
      </c>
      <c r="G30" s="190"/>
      <c r="H30" s="190"/>
      <c r="I30" s="190"/>
      <c r="J30" s="190"/>
      <c r="K30" s="42"/>
      <c r="L30" s="42"/>
      <c r="M30" s="42"/>
      <c r="N30" s="42"/>
      <c r="O30" s="42"/>
      <c r="P30" s="36">
        <f t="shared" si="0"/>
        <v>39</v>
      </c>
      <c r="Q30" s="35">
        <v>25</v>
      </c>
    </row>
    <row r="31" spans="1:17" ht="15" x14ac:dyDescent="0.2">
      <c r="A31" s="73"/>
      <c r="B31" s="133"/>
      <c r="C31" s="130"/>
      <c r="D31" s="42"/>
      <c r="E31" s="92" t="s">
        <v>93</v>
      </c>
      <c r="F31" s="93" t="s">
        <v>94</v>
      </c>
      <c r="G31" s="30"/>
      <c r="H31" s="30"/>
      <c r="I31" s="30"/>
      <c r="J31" s="30"/>
      <c r="K31" s="42"/>
      <c r="L31" s="42"/>
      <c r="M31" s="42"/>
      <c r="N31" s="42"/>
      <c r="O31" s="42"/>
      <c r="P31" s="36">
        <f t="shared" si="0"/>
        <v>40</v>
      </c>
      <c r="Q31" s="35">
        <v>40</v>
      </c>
    </row>
    <row r="32" spans="1:17" ht="15" x14ac:dyDescent="0.2">
      <c r="A32" s="34" t="s">
        <v>126</v>
      </c>
      <c r="B32" s="80">
        <v>535</v>
      </c>
      <c r="C32" s="131" t="s">
        <v>140</v>
      </c>
      <c r="D32" s="42"/>
      <c r="E32" s="94">
        <v>1</v>
      </c>
      <c r="F32" s="95">
        <v>1</v>
      </c>
      <c r="G32" s="30"/>
      <c r="H32" s="30"/>
      <c r="I32" s="30"/>
      <c r="J32" s="30"/>
      <c r="K32" s="42"/>
      <c r="L32" s="42"/>
      <c r="M32" s="42"/>
      <c r="N32" s="42"/>
      <c r="O32" s="42"/>
      <c r="P32" s="36">
        <f t="shared" si="0"/>
        <v>41</v>
      </c>
      <c r="Q32" s="35">
        <v>40</v>
      </c>
    </row>
    <row r="33" spans="1:17" ht="15" x14ac:dyDescent="0.2">
      <c r="A33" s="34" t="s">
        <v>127</v>
      </c>
      <c r="B33" s="80">
        <v>700</v>
      </c>
      <c r="C33" s="131" t="s">
        <v>140</v>
      </c>
      <c r="E33" s="94">
        <v>2</v>
      </c>
      <c r="F33" s="95">
        <v>1</v>
      </c>
      <c r="G33" s="30"/>
      <c r="H33" s="30"/>
      <c r="I33" s="30"/>
      <c r="J33" s="30"/>
      <c r="K33" s="42"/>
      <c r="L33" s="42"/>
      <c r="M33" s="42"/>
      <c r="P33" s="36">
        <f t="shared" si="0"/>
        <v>42</v>
      </c>
      <c r="Q33" s="35">
        <v>40</v>
      </c>
    </row>
    <row r="34" spans="1:17" ht="15" x14ac:dyDescent="0.2">
      <c r="A34" s="34" t="s">
        <v>128</v>
      </c>
      <c r="B34" s="80">
        <v>750</v>
      </c>
      <c r="C34" s="131" t="s">
        <v>140</v>
      </c>
      <c r="E34" s="94">
        <v>3</v>
      </c>
      <c r="F34" s="95">
        <v>1</v>
      </c>
      <c r="G34" s="30"/>
      <c r="H34" s="30"/>
      <c r="I34" s="30"/>
      <c r="J34" s="30"/>
      <c r="K34" s="42"/>
      <c r="L34" s="42"/>
      <c r="M34" s="42"/>
      <c r="P34" s="36">
        <f t="shared" si="0"/>
        <v>43</v>
      </c>
      <c r="Q34" s="35">
        <v>40</v>
      </c>
    </row>
    <row r="35" spans="1:17" ht="15" x14ac:dyDescent="0.2">
      <c r="A35" s="34" t="s">
        <v>129</v>
      </c>
      <c r="B35" s="80">
        <v>245</v>
      </c>
      <c r="C35" s="131" t="s">
        <v>140</v>
      </c>
      <c r="E35" s="96">
        <v>4</v>
      </c>
      <c r="F35" s="83">
        <v>1</v>
      </c>
      <c r="G35" s="30"/>
      <c r="H35" s="30"/>
      <c r="I35" s="30"/>
      <c r="J35" s="30"/>
      <c r="P35" s="36">
        <f t="shared" si="0"/>
        <v>44</v>
      </c>
      <c r="Q35" s="35">
        <v>40</v>
      </c>
    </row>
    <row r="36" spans="1:17" ht="15" x14ac:dyDescent="0.2">
      <c r="A36" s="34" t="s">
        <v>130</v>
      </c>
      <c r="B36" s="80">
        <v>550</v>
      </c>
      <c r="C36" s="131" t="s">
        <v>140</v>
      </c>
      <c r="D36" s="30"/>
      <c r="P36" s="36">
        <v>45</v>
      </c>
      <c r="Q36" s="35">
        <v>50</v>
      </c>
    </row>
    <row r="37" spans="1:17" ht="15" x14ac:dyDescent="0.2">
      <c r="A37" s="34" t="s">
        <v>131</v>
      </c>
      <c r="B37" s="80">
        <v>650</v>
      </c>
      <c r="C37" s="131" t="s">
        <v>140</v>
      </c>
      <c r="P37" s="36">
        <f t="shared" ref="P37:P76" si="1">SUM(P36+1)</f>
        <v>46</v>
      </c>
      <c r="Q37" s="35">
        <v>50</v>
      </c>
    </row>
    <row r="38" spans="1:17" ht="15.75" x14ac:dyDescent="0.25">
      <c r="A38" s="34" t="s">
        <v>64</v>
      </c>
      <c r="B38" s="80">
        <v>100</v>
      </c>
      <c r="C38" s="131" t="s">
        <v>140</v>
      </c>
      <c r="F38" s="201" t="s">
        <v>118</v>
      </c>
      <c r="G38" s="202"/>
      <c r="H38" s="202"/>
      <c r="I38" s="203"/>
      <c r="P38" s="36">
        <f t="shared" si="1"/>
        <v>47</v>
      </c>
      <c r="Q38" s="35">
        <v>50</v>
      </c>
    </row>
    <row r="39" spans="1:17" ht="15" x14ac:dyDescent="0.2">
      <c r="A39" s="34" t="s">
        <v>63</v>
      </c>
      <c r="B39" s="80">
        <v>400</v>
      </c>
      <c r="C39" s="131" t="s">
        <v>140</v>
      </c>
      <c r="E39" s="21">
        <v>1</v>
      </c>
      <c r="F39" s="92" t="str">
        <f>"S" &amp; RIGHT(YEAR(CutOffAge)-E39,2) &amp; "-" &amp; RIGHT(YEAR(CutOffAge)-E39+1,2)</f>
        <v>S17-18</v>
      </c>
      <c r="G39" s="204" t="str">
        <f xml:space="preserve"> YEAR(CutOffAge)-E39 &amp; "-" &amp; YEAR(CutOffAge)-E39+1 &amp; " Summer"</f>
        <v>2017-2018 Summer</v>
      </c>
      <c r="H39" s="204"/>
      <c r="I39" s="205"/>
      <c r="P39" s="36">
        <f t="shared" si="1"/>
        <v>48</v>
      </c>
      <c r="Q39" s="35">
        <v>50</v>
      </c>
    </row>
    <row r="40" spans="1:17" ht="15" x14ac:dyDescent="0.2">
      <c r="A40" s="34" t="s">
        <v>123</v>
      </c>
      <c r="B40" s="80">
        <v>145</v>
      </c>
      <c r="C40" s="131" t="s">
        <v>140</v>
      </c>
      <c r="E40" s="21">
        <v>1</v>
      </c>
      <c r="F40" s="119" t="str">
        <f>"W" &amp; RIGHT(YEAR(CutOffAge)-E39,2)</f>
        <v>W17</v>
      </c>
      <c r="G40" s="197" t="str">
        <f xml:space="preserve"> YEAR(CutOffAge)-E39 &amp; " Winter"</f>
        <v>2017 Winter</v>
      </c>
      <c r="H40" s="197"/>
      <c r="I40" s="198"/>
      <c r="P40" s="36">
        <f t="shared" si="1"/>
        <v>49</v>
      </c>
      <c r="Q40" s="35">
        <v>50</v>
      </c>
    </row>
    <row r="41" spans="1:17" ht="15" x14ac:dyDescent="0.2">
      <c r="A41" s="34" t="s">
        <v>124</v>
      </c>
      <c r="B41" s="80">
        <v>120</v>
      </c>
      <c r="C41" s="131" t="s">
        <v>141</v>
      </c>
      <c r="E41" s="21">
        <v>2</v>
      </c>
      <c r="F41" s="119" t="str">
        <f>"S" &amp; RIGHT(YEAR(CutOffAge)-E41,2) &amp; "-" &amp; RIGHT(YEAR(CutOffAge)-E41+1,2)</f>
        <v>S16-17</v>
      </c>
      <c r="G41" s="197" t="str">
        <f xml:space="preserve"> YEAR(CutOffAge)-E41 &amp; "-" &amp; YEAR(CutOffAge)-E41+1 &amp; " Summer"</f>
        <v>2016-2017 Summer</v>
      </c>
      <c r="H41" s="197"/>
      <c r="I41" s="198"/>
      <c r="P41" s="36">
        <f t="shared" si="1"/>
        <v>50</v>
      </c>
      <c r="Q41" s="35">
        <v>50</v>
      </c>
    </row>
    <row r="42" spans="1:17" ht="15" x14ac:dyDescent="0.2">
      <c r="A42" s="34" t="s">
        <v>125</v>
      </c>
      <c r="B42" s="80">
        <v>70</v>
      </c>
      <c r="C42" s="131" t="s">
        <v>141</v>
      </c>
      <c r="E42" s="21">
        <v>2</v>
      </c>
      <c r="F42" s="119" t="str">
        <f>"W" &amp; RIGHT(YEAR(CutOffAge)-E41,2)</f>
        <v>W16</v>
      </c>
      <c r="G42" s="197" t="str">
        <f xml:space="preserve"> YEAR(CutOffAge)-E41 &amp; " Winter"</f>
        <v>2016 Winter</v>
      </c>
      <c r="H42" s="197"/>
      <c r="I42" s="198"/>
      <c r="P42" s="36">
        <f t="shared" si="1"/>
        <v>51</v>
      </c>
      <c r="Q42" s="35">
        <v>60</v>
      </c>
    </row>
    <row r="43" spans="1:17" ht="15" x14ac:dyDescent="0.2">
      <c r="A43" s="34" t="s">
        <v>120</v>
      </c>
      <c r="B43" s="80">
        <v>120</v>
      </c>
      <c r="C43" s="131" t="s">
        <v>141</v>
      </c>
      <c r="E43" s="21">
        <v>3</v>
      </c>
      <c r="F43" s="119" t="str">
        <f>"S" &amp; RIGHT(YEAR(CutOffAge)-E43,2) &amp; "-" &amp; RIGHT(YEAR(CutOffAge)-E43+1,2)</f>
        <v>S15-16</v>
      </c>
      <c r="G43" s="197" t="str">
        <f xml:space="preserve"> YEAR(CutOffAge)-E43 &amp; "-" &amp; YEAR(CutOffAge)-E43+1 &amp; " Summer"</f>
        <v>2015-2016 Summer</v>
      </c>
      <c r="H43" s="197"/>
      <c r="I43" s="198"/>
      <c r="P43" s="36">
        <f t="shared" si="1"/>
        <v>52</v>
      </c>
      <c r="Q43" s="35">
        <v>60</v>
      </c>
    </row>
    <row r="44" spans="1:17" ht="15" x14ac:dyDescent="0.2">
      <c r="A44" s="34" t="s">
        <v>119</v>
      </c>
      <c r="B44" s="80">
        <v>450</v>
      </c>
      <c r="C44" s="131" t="s">
        <v>140</v>
      </c>
      <c r="E44" s="21">
        <v>3</v>
      </c>
      <c r="F44" s="119" t="str">
        <f>"W" &amp; RIGHT(YEAR(CutOffAge)-E43,2)</f>
        <v>W15</v>
      </c>
      <c r="G44" s="197" t="str">
        <f xml:space="preserve"> YEAR(CutOffAge)-E43 &amp; " Winter"</f>
        <v>2015 Winter</v>
      </c>
      <c r="H44" s="197"/>
      <c r="I44" s="198"/>
      <c r="P44" s="36">
        <f t="shared" si="1"/>
        <v>53</v>
      </c>
      <c r="Q44" s="35">
        <v>60</v>
      </c>
    </row>
    <row r="45" spans="1:17" ht="15" x14ac:dyDescent="0.2">
      <c r="A45" s="34" t="s">
        <v>121</v>
      </c>
      <c r="B45" s="80">
        <v>250</v>
      </c>
      <c r="C45" s="131" t="s">
        <v>140</v>
      </c>
      <c r="E45" s="21">
        <v>4</v>
      </c>
      <c r="F45" s="119" t="str">
        <f>"S" &amp; RIGHT(YEAR(CutOffAge)-E45,2) &amp; "-" &amp; RIGHT(YEAR(CutOffAge)-E45+1,2)</f>
        <v>S14-15</v>
      </c>
      <c r="G45" s="197" t="str">
        <f xml:space="preserve"> YEAR(CutOffAge)-E45 &amp; "-" &amp; YEAR(CutOffAge)-E45+1 &amp; " Summer"</f>
        <v>2014-2015 Summer</v>
      </c>
      <c r="H45" s="197"/>
      <c r="I45" s="198"/>
      <c r="P45" s="36">
        <f t="shared" si="1"/>
        <v>54</v>
      </c>
      <c r="Q45" s="35">
        <v>60</v>
      </c>
    </row>
    <row r="46" spans="1:17" ht="15" x14ac:dyDescent="0.2">
      <c r="A46" s="34" t="s">
        <v>122</v>
      </c>
      <c r="B46" s="80">
        <v>650</v>
      </c>
      <c r="C46" s="131" t="s">
        <v>140</v>
      </c>
      <c r="E46" s="21">
        <v>4</v>
      </c>
      <c r="F46" s="119" t="str">
        <f>"W" &amp; RIGHT(YEAR(CutOffAge)-E45,2)</f>
        <v>W14</v>
      </c>
      <c r="G46" s="197" t="str">
        <f xml:space="preserve"> YEAR(CutOffAge)-E45 &amp; " Winter"</f>
        <v>2014 Winter</v>
      </c>
      <c r="H46" s="197"/>
      <c r="I46" s="198"/>
      <c r="P46" s="36">
        <f t="shared" si="1"/>
        <v>55</v>
      </c>
      <c r="Q46" s="35">
        <v>60</v>
      </c>
    </row>
    <row r="47" spans="1:17" ht="15" x14ac:dyDescent="0.2">
      <c r="A47" s="73" t="s">
        <v>45</v>
      </c>
      <c r="B47" s="133">
        <v>20</v>
      </c>
      <c r="C47" s="130" t="s">
        <v>140</v>
      </c>
      <c r="E47" s="21">
        <v>5</v>
      </c>
      <c r="F47" s="119" t="str">
        <f>"S" &amp; RIGHT(YEAR(CutOffAge)-E47,2) &amp; "-" &amp; RIGHT(YEAR(CutOffAge)-E47+1,2)</f>
        <v>S13-14</v>
      </c>
      <c r="G47" s="197" t="str">
        <f xml:space="preserve"> YEAR(CutOffAge)-E47 &amp; "-" &amp; YEAR(CutOffAge)-E47+1 &amp; " Summer"</f>
        <v>2013-2014 Summer</v>
      </c>
      <c r="H47" s="197"/>
      <c r="I47" s="198"/>
      <c r="P47" s="36">
        <f t="shared" si="1"/>
        <v>56</v>
      </c>
      <c r="Q47" s="35">
        <v>60</v>
      </c>
    </row>
    <row r="48" spans="1:17" ht="15" x14ac:dyDescent="0.2">
      <c r="A48" s="73" t="s">
        <v>46</v>
      </c>
      <c r="B48" s="133">
        <v>50</v>
      </c>
      <c r="C48" s="130" t="s">
        <v>140</v>
      </c>
      <c r="E48" s="21">
        <v>5</v>
      </c>
      <c r="F48" s="119" t="str">
        <f>"W" &amp; RIGHT(YEAR(CutOffAge)-E47,2)</f>
        <v>W13</v>
      </c>
      <c r="G48" s="197" t="str">
        <f xml:space="preserve"> YEAR(CutOffAge)-E47 &amp; " Winter"</f>
        <v>2013 Winter</v>
      </c>
      <c r="H48" s="197"/>
      <c r="I48" s="198"/>
      <c r="P48" s="36">
        <f t="shared" si="1"/>
        <v>57</v>
      </c>
      <c r="Q48" s="35">
        <v>60</v>
      </c>
    </row>
    <row r="49" spans="1:17" ht="15" x14ac:dyDescent="0.2">
      <c r="A49" s="73" t="s">
        <v>47</v>
      </c>
      <c r="B49" s="133">
        <v>90</v>
      </c>
      <c r="C49" s="130" t="s">
        <v>140</v>
      </c>
      <c r="F49" s="120" t="s">
        <v>116</v>
      </c>
      <c r="G49" s="199" t="s">
        <v>117</v>
      </c>
      <c r="H49" s="199"/>
      <c r="I49" s="200"/>
      <c r="P49" s="36">
        <f t="shared" si="1"/>
        <v>58</v>
      </c>
      <c r="Q49" s="35">
        <v>60</v>
      </c>
    </row>
    <row r="50" spans="1:17" ht="15" x14ac:dyDescent="0.2">
      <c r="A50" s="73" t="s">
        <v>48</v>
      </c>
      <c r="B50" s="133">
        <v>130</v>
      </c>
      <c r="C50" s="130" t="s">
        <v>140</v>
      </c>
      <c r="P50" s="36">
        <f t="shared" si="1"/>
        <v>59</v>
      </c>
      <c r="Q50" s="35">
        <v>60</v>
      </c>
    </row>
    <row r="51" spans="1:17" ht="15" x14ac:dyDescent="0.2">
      <c r="A51" s="73" t="s">
        <v>50</v>
      </c>
      <c r="B51" s="133">
        <v>160</v>
      </c>
      <c r="C51" s="130" t="s">
        <v>140</v>
      </c>
      <c r="P51" s="36">
        <f t="shared" si="1"/>
        <v>60</v>
      </c>
      <c r="Q51" s="35">
        <v>70</v>
      </c>
    </row>
    <row r="52" spans="1:17" ht="15" x14ac:dyDescent="0.2">
      <c r="A52" s="73" t="s">
        <v>51</v>
      </c>
      <c r="B52" s="133">
        <v>200</v>
      </c>
      <c r="C52" s="130" t="s">
        <v>140</v>
      </c>
      <c r="P52" s="36">
        <f t="shared" si="1"/>
        <v>61</v>
      </c>
      <c r="Q52" s="35">
        <v>70</v>
      </c>
    </row>
    <row r="53" spans="1:17" ht="15" x14ac:dyDescent="0.2">
      <c r="A53" s="73" t="s">
        <v>52</v>
      </c>
      <c r="B53" s="133">
        <v>250</v>
      </c>
      <c r="C53" s="130" t="s">
        <v>140</v>
      </c>
      <c r="P53" s="36">
        <f t="shared" si="1"/>
        <v>62</v>
      </c>
      <c r="Q53" s="35">
        <v>70</v>
      </c>
    </row>
    <row r="54" spans="1:17" ht="15" x14ac:dyDescent="0.2">
      <c r="A54" s="73" t="s">
        <v>53</v>
      </c>
      <c r="B54" s="133">
        <v>300</v>
      </c>
      <c r="C54" s="130" t="s">
        <v>140</v>
      </c>
      <c r="P54" s="36">
        <f t="shared" si="1"/>
        <v>63</v>
      </c>
      <c r="Q54" s="35">
        <v>70</v>
      </c>
    </row>
    <row r="55" spans="1:17" ht="15" x14ac:dyDescent="0.2">
      <c r="A55" s="73" t="s">
        <v>54</v>
      </c>
      <c r="B55" s="133">
        <v>350</v>
      </c>
      <c r="C55" s="130" t="s">
        <v>140</v>
      </c>
      <c r="P55" s="36">
        <f t="shared" si="1"/>
        <v>64</v>
      </c>
      <c r="Q55" s="35">
        <v>70</v>
      </c>
    </row>
    <row r="56" spans="1:17" ht="15" x14ac:dyDescent="0.2">
      <c r="A56" s="82"/>
      <c r="B56" s="134"/>
      <c r="C56" s="83"/>
      <c r="P56" s="36">
        <f t="shared" si="1"/>
        <v>65</v>
      </c>
      <c r="Q56" s="35">
        <v>70</v>
      </c>
    </row>
    <row r="57" spans="1:17" ht="15" x14ac:dyDescent="0.2">
      <c r="P57" s="36">
        <f t="shared" si="1"/>
        <v>66</v>
      </c>
      <c r="Q57" s="35">
        <v>70</v>
      </c>
    </row>
    <row r="58" spans="1:17" ht="15" x14ac:dyDescent="0.2">
      <c r="P58" s="36">
        <f t="shared" si="1"/>
        <v>67</v>
      </c>
      <c r="Q58" s="35">
        <v>70</v>
      </c>
    </row>
    <row r="59" spans="1:17" ht="15" x14ac:dyDescent="0.2">
      <c r="P59" s="36">
        <f t="shared" si="1"/>
        <v>68</v>
      </c>
      <c r="Q59" s="35">
        <v>70</v>
      </c>
    </row>
    <row r="60" spans="1:17" ht="15" x14ac:dyDescent="0.2">
      <c r="P60" s="36">
        <f t="shared" si="1"/>
        <v>69</v>
      </c>
      <c r="Q60" s="35">
        <v>70</v>
      </c>
    </row>
    <row r="61" spans="1:17" ht="15" x14ac:dyDescent="0.2">
      <c r="P61" s="36">
        <f t="shared" si="1"/>
        <v>70</v>
      </c>
      <c r="Q61" s="35">
        <v>70</v>
      </c>
    </row>
    <row r="62" spans="1:17" ht="15" x14ac:dyDescent="0.2">
      <c r="P62" s="36">
        <f t="shared" si="1"/>
        <v>71</v>
      </c>
      <c r="Q62" s="35">
        <v>70</v>
      </c>
    </row>
    <row r="63" spans="1:17" ht="15" x14ac:dyDescent="0.2">
      <c r="P63" s="36">
        <f t="shared" si="1"/>
        <v>72</v>
      </c>
      <c r="Q63" s="35">
        <v>70</v>
      </c>
    </row>
    <row r="64" spans="1:17" ht="15" x14ac:dyDescent="0.2">
      <c r="P64" s="36">
        <f t="shared" si="1"/>
        <v>73</v>
      </c>
      <c r="Q64" s="35">
        <v>70</v>
      </c>
    </row>
    <row r="65" spans="16:17" ht="15" x14ac:dyDescent="0.2">
      <c r="P65" s="36">
        <f t="shared" si="1"/>
        <v>74</v>
      </c>
      <c r="Q65" s="35">
        <v>70</v>
      </c>
    </row>
    <row r="66" spans="16:17" ht="15" x14ac:dyDescent="0.2">
      <c r="P66" s="36">
        <f t="shared" si="1"/>
        <v>75</v>
      </c>
      <c r="Q66" s="35">
        <v>100</v>
      </c>
    </row>
    <row r="67" spans="16:17" ht="15" x14ac:dyDescent="0.2">
      <c r="P67" s="36">
        <f t="shared" si="1"/>
        <v>76</v>
      </c>
      <c r="Q67" s="35">
        <v>100</v>
      </c>
    </row>
    <row r="68" spans="16:17" ht="15" x14ac:dyDescent="0.2">
      <c r="P68" s="36">
        <f t="shared" si="1"/>
        <v>77</v>
      </c>
      <c r="Q68" s="35">
        <v>100</v>
      </c>
    </row>
    <row r="69" spans="16:17" ht="15" x14ac:dyDescent="0.2">
      <c r="P69" s="36">
        <f t="shared" si="1"/>
        <v>78</v>
      </c>
      <c r="Q69" s="35">
        <v>100</v>
      </c>
    </row>
    <row r="70" spans="16:17" ht="15" x14ac:dyDescent="0.2">
      <c r="P70" s="36">
        <f t="shared" si="1"/>
        <v>79</v>
      </c>
      <c r="Q70" s="35">
        <v>100</v>
      </c>
    </row>
    <row r="71" spans="16:17" ht="15" x14ac:dyDescent="0.2">
      <c r="P71" s="36">
        <f t="shared" si="1"/>
        <v>80</v>
      </c>
      <c r="Q71" s="35">
        <v>100</v>
      </c>
    </row>
    <row r="72" spans="16:17" ht="15" x14ac:dyDescent="0.2">
      <c r="P72" s="36">
        <f t="shared" si="1"/>
        <v>81</v>
      </c>
      <c r="Q72" s="35">
        <v>100</v>
      </c>
    </row>
    <row r="73" spans="16:17" ht="15" x14ac:dyDescent="0.2">
      <c r="P73" s="36">
        <f t="shared" si="1"/>
        <v>82</v>
      </c>
      <c r="Q73" s="35">
        <v>100</v>
      </c>
    </row>
    <row r="74" spans="16:17" ht="15" x14ac:dyDescent="0.2">
      <c r="P74" s="36">
        <f t="shared" si="1"/>
        <v>83</v>
      </c>
      <c r="Q74" s="35">
        <v>100</v>
      </c>
    </row>
    <row r="75" spans="16:17" ht="15" x14ac:dyDescent="0.2">
      <c r="P75" s="36">
        <f t="shared" si="1"/>
        <v>84</v>
      </c>
      <c r="Q75" s="35">
        <v>100</v>
      </c>
    </row>
    <row r="76" spans="16:17" ht="15" x14ac:dyDescent="0.2">
      <c r="P76" s="39">
        <f t="shared" si="1"/>
        <v>85</v>
      </c>
      <c r="Q76" s="40">
        <v>100</v>
      </c>
    </row>
    <row r="77" spans="16:17" x14ac:dyDescent="0.2"/>
    <row r="78" spans="16:17" x14ac:dyDescent="0.2"/>
    <row r="79" spans="16:17" hidden="1" x14ac:dyDescent="0.2"/>
    <row r="80" spans="16:17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</sheetData>
  <sheetProtection algorithmName="SHA-512" hashValue="o/W9jLgFU7wJrSbBWyofnPAEzh9H+OJXv3jhjBkyuezkhaZmRI2DLKpY8rA3BZwQSmuxLA3WDlOHRsNauziMrg==" saltValue="W0zTYF20TGgZQ+RefYOIgw==" spinCount="100000" sheet="1" objects="1" scenarios="1"/>
  <mergeCells count="19">
    <mergeCell ref="G46:I46"/>
    <mergeCell ref="G47:I47"/>
    <mergeCell ref="G48:I48"/>
    <mergeCell ref="G49:I49"/>
    <mergeCell ref="F38:I38"/>
    <mergeCell ref="G39:I39"/>
    <mergeCell ref="G40:I40"/>
    <mergeCell ref="G41:I41"/>
    <mergeCell ref="G42:I42"/>
    <mergeCell ref="G43:I43"/>
    <mergeCell ref="G44:I44"/>
    <mergeCell ref="G45:I45"/>
    <mergeCell ref="F25:J25"/>
    <mergeCell ref="F30:J30"/>
    <mergeCell ref="A1:S1"/>
    <mergeCell ref="A2:S2"/>
    <mergeCell ref="F4:J4"/>
    <mergeCell ref="F20:J20"/>
    <mergeCell ref="I18:J18"/>
  </mergeCells>
  <printOptions horizontalCentered="1" verticalCentered="1"/>
  <pageMargins left="0" right="0" top="0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S27"/>
  <sheetViews>
    <sheetView tabSelected="1" zoomScale="90" zoomScaleNormal="90" zoomScaleSheetLayoutView="100" workbookViewId="0">
      <selection activeCell="B5" sqref="B5"/>
    </sheetView>
  </sheetViews>
  <sheetFormatPr defaultColWidth="8.85546875" defaultRowHeight="12.75" x14ac:dyDescent="0.2"/>
  <cols>
    <col min="1" max="1" width="7.140625" style="97" bestFit="1" customWidth="1"/>
    <col min="2" max="2" width="16.28515625" style="21" bestFit="1" customWidth="1"/>
    <col min="3" max="3" width="16.140625" style="62" bestFit="1" customWidth="1"/>
    <col min="4" max="4" width="13.28515625" style="62" bestFit="1" customWidth="1"/>
    <col min="5" max="5" width="12.42578125" style="63" bestFit="1" customWidth="1"/>
    <col min="6" max="6" width="15.140625" style="62" bestFit="1" customWidth="1"/>
    <col min="7" max="7" width="42.140625" style="62" bestFit="1" customWidth="1"/>
    <col min="8" max="8" width="8.7109375" style="64" customWidth="1"/>
    <col min="9" max="9" width="10.5703125" style="62" bestFit="1" customWidth="1"/>
    <col min="10" max="10" width="16.28515625" style="62" bestFit="1" customWidth="1"/>
    <col min="11" max="11" width="12.5703125" style="64" bestFit="1" customWidth="1"/>
    <col min="12" max="12" width="5.7109375" style="65" bestFit="1" customWidth="1"/>
    <col min="13" max="13" width="8.5703125" style="65" bestFit="1" customWidth="1"/>
    <col min="14" max="14" width="12.5703125" style="65" bestFit="1" customWidth="1"/>
    <col min="15" max="15" width="6" style="65" bestFit="1" customWidth="1"/>
    <col min="16" max="16" width="8.5703125" style="65" bestFit="1" customWidth="1"/>
    <col min="17" max="17" width="12.5703125" style="65" customWidth="1"/>
    <col min="18" max="18" width="6" style="65" bestFit="1" customWidth="1"/>
    <col min="19" max="19" width="8.5703125" style="65" bestFit="1" customWidth="1"/>
    <col min="20" max="20" width="12.5703125" style="65" bestFit="1" customWidth="1"/>
    <col min="21" max="21" width="6" style="65" bestFit="1" customWidth="1"/>
    <col min="22" max="22" width="7.7109375" style="65" bestFit="1" customWidth="1"/>
    <col min="23" max="23" width="9.140625" style="64" customWidth="1"/>
    <col min="24" max="41" width="9.140625" style="66" hidden="1" customWidth="1"/>
    <col min="42" max="43" width="9.140625" style="66" customWidth="1"/>
    <col min="44" max="45" width="13.42578125" style="66" customWidth="1"/>
    <col min="46" max="16384" width="8.85546875" style="23"/>
  </cols>
  <sheetData>
    <row r="1" spans="1:45" ht="21" thickBot="1" x14ac:dyDescent="0.25">
      <c r="A1" s="212"/>
      <c r="B1" s="172" t="s">
        <v>67</v>
      </c>
      <c r="C1" s="226">
        <f>YEAR(CutOffAge)</f>
        <v>2018</v>
      </c>
      <c r="D1" s="226"/>
      <c r="E1" s="173"/>
      <c r="F1" s="174" t="s">
        <v>68</v>
      </c>
      <c r="G1" s="227"/>
      <c r="H1" s="228"/>
      <c r="I1" s="228"/>
      <c r="J1" s="229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107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12" t="s">
        <v>98</v>
      </c>
      <c r="AS1" s="69">
        <f>SUM(AQ8:AQ27)</f>
        <v>0</v>
      </c>
    </row>
    <row r="2" spans="1:45" s="28" customFormat="1" ht="45.75" thickBot="1" x14ac:dyDescent="0.25">
      <c r="A2" s="213"/>
      <c r="B2" s="140" t="s">
        <v>70</v>
      </c>
      <c r="C2" s="141" t="s">
        <v>71</v>
      </c>
      <c r="D2" s="142" t="s">
        <v>72</v>
      </c>
      <c r="E2" s="143" t="s">
        <v>73</v>
      </c>
      <c r="F2" s="144" t="s">
        <v>74</v>
      </c>
      <c r="G2" s="138" t="s">
        <v>75</v>
      </c>
      <c r="H2" s="145" t="s">
        <v>153</v>
      </c>
      <c r="I2" s="139" t="s">
        <v>152</v>
      </c>
      <c r="J2" s="139" t="s">
        <v>154</v>
      </c>
      <c r="K2" s="214" t="s">
        <v>108</v>
      </c>
      <c r="L2" s="215"/>
      <c r="M2" s="216"/>
      <c r="N2" s="215" t="s">
        <v>111</v>
      </c>
      <c r="O2" s="215"/>
      <c r="P2" s="216"/>
      <c r="Q2" s="209" t="s">
        <v>133</v>
      </c>
      <c r="R2" s="210"/>
      <c r="S2" s="211"/>
      <c r="T2" s="209" t="s">
        <v>112</v>
      </c>
      <c r="U2" s="210"/>
      <c r="V2" s="211"/>
      <c r="W2" s="88"/>
      <c r="X2" s="110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3"/>
      <c r="AS2" s="70"/>
    </row>
    <row r="3" spans="1:45" ht="17.25" customHeight="1" x14ac:dyDescent="0.2">
      <c r="A3" s="43"/>
      <c r="B3" s="175"/>
      <c r="C3" s="176"/>
      <c r="D3" s="177"/>
      <c r="E3" s="178"/>
      <c r="F3" s="146"/>
      <c r="G3" s="179"/>
      <c r="H3" s="178"/>
      <c r="I3" s="180"/>
      <c r="J3" s="156"/>
      <c r="K3" s="232" t="s">
        <v>109</v>
      </c>
      <c r="L3" s="233"/>
      <c r="M3" s="234"/>
      <c r="N3" s="233" t="s">
        <v>109</v>
      </c>
      <c r="O3" s="233"/>
      <c r="P3" s="234"/>
      <c r="Q3" s="217" t="s">
        <v>109</v>
      </c>
      <c r="R3" s="218"/>
      <c r="S3" s="219"/>
      <c r="T3" s="217" t="s">
        <v>109</v>
      </c>
      <c r="U3" s="218"/>
      <c r="V3" s="219"/>
      <c r="W3" s="238" t="s">
        <v>132</v>
      </c>
      <c r="X3" s="109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113" t="s">
        <v>30</v>
      </c>
      <c r="AS3" s="70">
        <f>SUM(AR8:AR27)</f>
        <v>0</v>
      </c>
    </row>
    <row r="4" spans="1:45" ht="17.25" customHeight="1" x14ac:dyDescent="0.2">
      <c r="A4" s="44" t="s">
        <v>65</v>
      </c>
      <c r="B4" s="181"/>
      <c r="C4" s="167"/>
      <c r="D4" s="182"/>
      <c r="E4" s="155"/>
      <c r="F4" s="45"/>
      <c r="G4" s="164"/>
      <c r="H4" s="155"/>
      <c r="I4" s="170"/>
      <c r="J4" s="183"/>
      <c r="K4" s="232" t="s">
        <v>110</v>
      </c>
      <c r="L4" s="233"/>
      <c r="M4" s="234"/>
      <c r="N4" s="233" t="s">
        <v>110</v>
      </c>
      <c r="O4" s="233"/>
      <c r="P4" s="234"/>
      <c r="Q4" s="220" t="s">
        <v>113</v>
      </c>
      <c r="R4" s="221"/>
      <c r="S4" s="222"/>
      <c r="T4" s="220" t="s">
        <v>113</v>
      </c>
      <c r="U4" s="221"/>
      <c r="V4" s="222"/>
      <c r="W4" s="238"/>
      <c r="X4" s="109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114" t="s">
        <v>77</v>
      </c>
      <c r="AS4" s="70">
        <f>SUM(AS1:AS3)</f>
        <v>0</v>
      </c>
    </row>
    <row r="5" spans="1:45" ht="17.25" customHeight="1" thickBot="1" x14ac:dyDescent="0.25">
      <c r="A5" s="44" t="s">
        <v>78</v>
      </c>
      <c r="B5" s="181"/>
      <c r="C5" s="167"/>
      <c r="D5" s="182"/>
      <c r="E5" s="155"/>
      <c r="F5" s="184"/>
      <c r="G5" s="164"/>
      <c r="H5" s="155"/>
      <c r="I5" s="170"/>
      <c r="J5" s="183"/>
      <c r="K5" s="235" t="s">
        <v>138</v>
      </c>
      <c r="L5" s="236"/>
      <c r="M5" s="237"/>
      <c r="N5" s="236"/>
      <c r="O5" s="236"/>
      <c r="P5" s="237"/>
      <c r="Q5" s="223"/>
      <c r="R5" s="224"/>
      <c r="S5" s="225"/>
      <c r="T5" s="223"/>
      <c r="U5" s="224"/>
      <c r="V5" s="225"/>
      <c r="W5" s="239"/>
      <c r="X5" s="109"/>
      <c r="Y5" s="98"/>
      <c r="Z5" s="98"/>
      <c r="AA5" s="98"/>
      <c r="AB5" s="98"/>
      <c r="AC5" s="98"/>
      <c r="AD5" s="98"/>
      <c r="AE5" s="98"/>
      <c r="AF5" s="230" t="s">
        <v>136</v>
      </c>
      <c r="AG5" s="230"/>
      <c r="AH5" s="230"/>
      <c r="AI5" s="230"/>
      <c r="AJ5" s="98"/>
      <c r="AK5" s="230" t="s">
        <v>115</v>
      </c>
      <c r="AL5" s="230"/>
      <c r="AM5" s="230"/>
      <c r="AN5" s="230"/>
      <c r="AO5" s="230"/>
      <c r="AP5" s="125"/>
      <c r="AQ5" s="98"/>
      <c r="AR5" s="100" t="s">
        <v>99</v>
      </c>
      <c r="AS5" s="71">
        <f>COUNTA(H8:H27)</f>
        <v>0</v>
      </c>
    </row>
    <row r="6" spans="1:45" ht="24.75" thickBot="1" x14ac:dyDescent="0.25">
      <c r="A6" s="46" t="s">
        <v>79</v>
      </c>
      <c r="B6" s="181"/>
      <c r="C6" s="167"/>
      <c r="D6" s="167"/>
      <c r="E6" s="155"/>
      <c r="F6" s="45"/>
      <c r="G6" s="164"/>
      <c r="H6" s="158"/>
      <c r="I6" s="170"/>
      <c r="J6" s="183"/>
      <c r="K6" s="241" t="s">
        <v>106</v>
      </c>
      <c r="L6" s="242"/>
      <c r="M6" s="243"/>
      <c r="N6" s="244" t="s">
        <v>101</v>
      </c>
      <c r="O6" s="245"/>
      <c r="P6" s="246"/>
      <c r="Q6" s="206" t="s">
        <v>134</v>
      </c>
      <c r="R6" s="207"/>
      <c r="S6" s="208"/>
      <c r="T6" s="206" t="s">
        <v>102</v>
      </c>
      <c r="U6" s="207"/>
      <c r="V6" s="208"/>
      <c r="W6" s="122" t="s">
        <v>115</v>
      </c>
      <c r="X6" s="240" t="s">
        <v>96</v>
      </c>
      <c r="Y6" s="231"/>
      <c r="Z6" s="231" t="s">
        <v>97</v>
      </c>
      <c r="AA6" s="231"/>
      <c r="AB6" s="231" t="s">
        <v>135</v>
      </c>
      <c r="AC6" s="231"/>
      <c r="AD6" s="231" t="s">
        <v>66</v>
      </c>
      <c r="AE6" s="231"/>
      <c r="AF6" s="121" t="s">
        <v>137</v>
      </c>
      <c r="AG6" s="121" t="s">
        <v>97</v>
      </c>
      <c r="AH6" s="121" t="s">
        <v>135</v>
      </c>
      <c r="AI6" s="121" t="s">
        <v>66</v>
      </c>
      <c r="AJ6" s="99"/>
      <c r="AK6" s="124" t="s">
        <v>137</v>
      </c>
      <c r="AL6" s="124" t="s">
        <v>97</v>
      </c>
      <c r="AM6" s="124" t="s">
        <v>135</v>
      </c>
      <c r="AN6" s="124" t="s">
        <v>66</v>
      </c>
      <c r="AO6" s="124" t="s">
        <v>139</v>
      </c>
      <c r="AP6" s="124"/>
      <c r="AQ6" s="101"/>
      <c r="AR6" s="101" t="s">
        <v>80</v>
      </c>
      <c r="AS6" s="72" t="e">
        <f>SUM(AS4/AS5)</f>
        <v>#DIV/0!</v>
      </c>
    </row>
    <row r="7" spans="1:45" ht="16.5" thickBot="1" x14ac:dyDescent="0.25">
      <c r="A7" s="47" t="s">
        <v>81</v>
      </c>
      <c r="B7" s="59"/>
      <c r="C7" s="166"/>
      <c r="D7" s="166"/>
      <c r="E7" s="154"/>
      <c r="F7" s="48"/>
      <c r="G7" s="162"/>
      <c r="H7" s="161"/>
      <c r="I7" s="168"/>
      <c r="J7" s="49"/>
      <c r="K7" s="50" t="s">
        <v>66</v>
      </c>
      <c r="L7" s="50" t="s">
        <v>103</v>
      </c>
      <c r="M7" s="50" t="s">
        <v>107</v>
      </c>
      <c r="N7" s="50" t="s">
        <v>66</v>
      </c>
      <c r="O7" s="50" t="s">
        <v>103</v>
      </c>
      <c r="P7" s="50" t="s">
        <v>107</v>
      </c>
      <c r="Q7" s="51" t="s">
        <v>66</v>
      </c>
      <c r="R7" s="50" t="s">
        <v>103</v>
      </c>
      <c r="S7" s="50" t="s">
        <v>107</v>
      </c>
      <c r="T7" s="51" t="s">
        <v>66</v>
      </c>
      <c r="U7" s="50" t="s">
        <v>103</v>
      </c>
      <c r="V7" s="50" t="s">
        <v>107</v>
      </c>
      <c r="W7" s="50"/>
      <c r="X7" s="52" t="s">
        <v>69</v>
      </c>
      <c r="Y7" s="53" t="s">
        <v>76</v>
      </c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 t="s">
        <v>139</v>
      </c>
      <c r="AQ7" s="53" t="s">
        <v>98</v>
      </c>
      <c r="AR7" s="115" t="s">
        <v>100</v>
      </c>
      <c r="AS7" s="116" t="s">
        <v>82</v>
      </c>
    </row>
    <row r="8" spans="1:45" ht="14.25" x14ac:dyDescent="0.2">
      <c r="A8" s="54">
        <v>1</v>
      </c>
      <c r="B8" s="175"/>
      <c r="C8" s="176"/>
      <c r="D8" s="177"/>
      <c r="E8" s="178"/>
      <c r="F8" s="146"/>
      <c r="G8" s="163"/>
      <c r="H8" s="147"/>
      <c r="I8" s="169"/>
      <c r="J8" s="15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8" t="str">
        <f t="shared" ref="W8:W27" si="0">IF(C8="","",AO8)</f>
        <v/>
      </c>
      <c r="X8" s="104" t="str">
        <f t="shared" ref="X8:X27" si="1">IF(ISBLANK(K8),"",VLOOKUP(K8,PreviousGradePoints,2,FALSE))</f>
        <v/>
      </c>
      <c r="Y8" s="105" t="str">
        <f t="shared" ref="Y8:Y27" si="2">IF(ISBLANK(L8),"",IF(K8="NPE",0,IF(LEFT(K8,2)="CS",VLOOKUP(L8,PreviousPositionPts,3),IF(LEFT(K8,2)="ML",VLOOKUP(L8,PreviousPositionPts,4),IF(LEFT(K8,2)="U1",VLOOKUP(L8,PreviousPositionPts,6),VLOOKUP(L8,PreviousPositionPts,2))))))</f>
        <v/>
      </c>
      <c r="Z8" s="106" t="str">
        <f t="shared" ref="Z8:Z27" si="3">IF(ISBLANK(N8),"",VLOOKUP(N8,PreviousGradePoints,2,FALSE))</f>
        <v/>
      </c>
      <c r="AA8" s="106" t="str">
        <f t="shared" ref="AA8:AA27" si="4">IF(ISBLANK(O8),"",IF(N8="NPE",0,IF(LEFT(N8,2)="CS",VLOOKUP(O8,PreviousPositionPts,3),IF(LEFT(N8,2)="ML",VLOOKUP(O8,PreviousPositionPts,4),IF(LEFT(N8,2)="U1",VLOOKUP(O8,PreviousPositionPts,6),VLOOKUP(O8,PreviousPositionPts,2))))))</f>
        <v/>
      </c>
      <c r="AB8" s="106" t="str">
        <f t="shared" ref="AB8:AB27" si="5">IF(ISBLANK(Q8),"",VLOOKUP(Q8,PreviousGradePoints,2,FALSE))</f>
        <v/>
      </c>
      <c r="AC8" s="106" t="str">
        <f t="shared" ref="AC8:AC27" si="6">IF(ISBLANK(R8),"",IF(Q8="NPE",0,IF(LEFT(Q8,2)="CS",VLOOKUP(R8,PreviousPositionPts,3),IF(LEFT(Q8,2)="ML",VLOOKUP(R8,PreviousPositionPts,4),IF(LEFT(Q8,2)="U1",VLOOKUP(R8,PreviousPositionPts,6),VLOOKUP(R8,PreviousPositionPts,2))))))</f>
        <v/>
      </c>
      <c r="AD8" s="106" t="str">
        <f t="shared" ref="AD8:AD27" si="7">IF(ISBLANK(T8),"",VLOOKUP(T8,PreviousGradePoints,2,FALSE))</f>
        <v/>
      </c>
      <c r="AE8" s="106" t="str">
        <f t="shared" ref="AE8:AE27" si="8">IF(ISBLANK(U8),"",IF(T8="NPE",0,IF(LEFT(T8,2)="CS",VLOOKUP(U8,PreviousPositionPts,3),IF(LEFT(T8,2)="ML",VLOOKUP(U8,PreviousPositionPts,4),IF(LEFT(T8,2)="U1",VLOOKUP(U8,PreviousPositionPts,6),VLOOKUP(U8,PreviousPositionPts,2))))))</f>
        <v/>
      </c>
      <c r="AF8" s="106" t="str">
        <f>IF(AND(ISNUMBER(X8),ISNUMBER(Y8)),X8+Y8,"")</f>
        <v/>
      </c>
      <c r="AG8" s="106" t="str">
        <f>IF(AND(ISNUMBER(Z8),ISNUMBER(AA8)),Z8+AA8,"")</f>
        <v/>
      </c>
      <c r="AH8" s="106" t="str">
        <f>IF(AND(ISNUMBER(AB8),ISNUMBER(AC8)),AB8+AC8,"")</f>
        <v/>
      </c>
      <c r="AI8" s="106" t="str">
        <f t="shared" ref="AI8:AI27" si="9">IF(AND(ISNUMBER(AD8),ISNUMBER(AE8)),AD8+AE8,"")</f>
        <v/>
      </c>
      <c r="AJ8" s="106">
        <f>MIN(AF8:AI8)</f>
        <v>0</v>
      </c>
      <c r="AK8" s="86" t="str">
        <f t="shared" ref="AK8:AK27" si="10">IF(ISBLANK(K8),"",VLOOKUP(K8,PreviousGradePoints,3,FALSE)+0)</f>
        <v/>
      </c>
      <c r="AL8" s="86" t="str">
        <f t="shared" ref="AL8:AL27" si="11">IF(ISBLANK(N8),"",VLOOKUP(N8,PreviousGradePoints,3,FALSE)+0)</f>
        <v/>
      </c>
      <c r="AM8" s="86" t="str">
        <f t="shared" ref="AM8:AM27" si="12">IF(ISBLANK(Q8),"",VLOOKUP(Q8,PreviousGradePoints,3,FALSE)+0)</f>
        <v/>
      </c>
      <c r="AN8" s="86" t="str">
        <f t="shared" ref="AN8:AN27" si="13">IF(ISBLANK(T8),"",VLOOKUP(T8,PreviousGradePoints,3,FALSE)+0)</f>
        <v/>
      </c>
      <c r="AO8" s="86">
        <f>MAX(AK8:AN8)</f>
        <v>0</v>
      </c>
      <c r="AP8" s="86" t="str">
        <f t="shared" ref="AP8:AP27" si="14">IF(C8="","",AO8)</f>
        <v/>
      </c>
      <c r="AQ8" s="106" t="str">
        <f t="shared" ref="AQ8:AQ27" si="15">IF(K8="NPE",SUM(AJ$8:AJ$27)/COUNTIF(AJ$8:AJ$27,"&gt;0"),IF(AJ8=0,"",AJ8))</f>
        <v/>
      </c>
      <c r="AR8" s="86" t="str">
        <f t="shared" ref="AR8:AR27" si="16">IF(ISBLANK(E8),"",IF(H8="M",VLOOKUP((INT((CutOffAge-E8)/365)),AgeTable,2),55))</f>
        <v/>
      </c>
      <c r="AS8" s="89">
        <f t="shared" ref="AS8:AS27" si="17">SUM(AQ8:AR8)</f>
        <v>0</v>
      </c>
    </row>
    <row r="9" spans="1:45" ht="14.25" x14ac:dyDescent="0.2">
      <c r="A9" s="57">
        <f t="shared" ref="A9:A27" si="18">SUM(A8+1)</f>
        <v>2</v>
      </c>
      <c r="B9" s="181"/>
      <c r="C9" s="167"/>
      <c r="D9" s="182"/>
      <c r="E9" s="155"/>
      <c r="F9" s="45"/>
      <c r="G9" s="165"/>
      <c r="H9" s="149"/>
      <c r="I9" s="171"/>
      <c r="J9" s="185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0" t="str">
        <f t="shared" si="0"/>
        <v/>
      </c>
      <c r="X9" s="55" t="str">
        <f t="shared" si="1"/>
        <v/>
      </c>
      <c r="Y9" s="56" t="str">
        <f t="shared" si="2"/>
        <v/>
      </c>
      <c r="Z9" s="56" t="str">
        <f t="shared" si="3"/>
        <v/>
      </c>
      <c r="AA9" s="56" t="str">
        <f t="shared" si="4"/>
        <v/>
      </c>
      <c r="AB9" s="56" t="str">
        <f t="shared" si="5"/>
        <v/>
      </c>
      <c r="AC9" s="56" t="str">
        <f t="shared" si="6"/>
        <v/>
      </c>
      <c r="AD9" s="56" t="str">
        <f t="shared" si="7"/>
        <v/>
      </c>
      <c r="AE9" s="56" t="str">
        <f t="shared" si="8"/>
        <v/>
      </c>
      <c r="AF9" s="56" t="str">
        <f>IF(AND(ISNUMBER(X9),ISNUMBER(Y9)),X9+Y9,"")</f>
        <v/>
      </c>
      <c r="AG9" s="56" t="str">
        <f>IF(AND(ISNUMBER(Z9),ISNUMBER(AA9)),Z9+AA9,"")</f>
        <v/>
      </c>
      <c r="AH9" s="56" t="str">
        <f>IF(AND(ISNUMBER(AB9),ISNUMBER(AC9)),AB9+AC9,"")</f>
        <v/>
      </c>
      <c r="AI9" s="56" t="str">
        <f t="shared" si="9"/>
        <v/>
      </c>
      <c r="AJ9" s="56">
        <f>MIN(AF9:AI9)</f>
        <v>0</v>
      </c>
      <c r="AK9" s="56" t="str">
        <f t="shared" si="10"/>
        <v/>
      </c>
      <c r="AL9" s="56" t="str">
        <f t="shared" si="11"/>
        <v/>
      </c>
      <c r="AM9" s="56" t="str">
        <f t="shared" si="12"/>
        <v/>
      </c>
      <c r="AN9" s="56" t="str">
        <f t="shared" si="13"/>
        <v/>
      </c>
      <c r="AO9" s="56">
        <f t="shared" ref="AO9:AO27" si="19">MAX(AK9:AN9)</f>
        <v>0</v>
      </c>
      <c r="AP9" s="56" t="str">
        <f t="shared" si="14"/>
        <v/>
      </c>
      <c r="AQ9" s="56" t="str">
        <f t="shared" si="15"/>
        <v/>
      </c>
      <c r="AR9" s="56" t="str">
        <f t="shared" si="16"/>
        <v/>
      </c>
      <c r="AS9" s="90">
        <f t="shared" si="17"/>
        <v>0</v>
      </c>
    </row>
    <row r="10" spans="1:45" ht="14.25" x14ac:dyDescent="0.2">
      <c r="A10" s="57">
        <f t="shared" si="18"/>
        <v>3</v>
      </c>
      <c r="B10" s="181"/>
      <c r="C10" s="167"/>
      <c r="D10" s="182"/>
      <c r="E10" s="155"/>
      <c r="F10" s="45"/>
      <c r="G10" s="165"/>
      <c r="H10" s="149"/>
      <c r="I10" s="171"/>
      <c r="J10" s="185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0" t="str">
        <f t="shared" si="0"/>
        <v/>
      </c>
      <c r="X10" s="55" t="str">
        <f t="shared" si="1"/>
        <v/>
      </c>
      <c r="Y10" s="56" t="str">
        <f t="shared" si="2"/>
        <v/>
      </c>
      <c r="Z10" s="56" t="str">
        <f t="shared" si="3"/>
        <v/>
      </c>
      <c r="AA10" s="56" t="str">
        <f t="shared" si="4"/>
        <v/>
      </c>
      <c r="AB10" s="56" t="str">
        <f t="shared" si="5"/>
        <v/>
      </c>
      <c r="AC10" s="56" t="str">
        <f t="shared" si="6"/>
        <v/>
      </c>
      <c r="AD10" s="56" t="str">
        <f t="shared" si="7"/>
        <v/>
      </c>
      <c r="AE10" s="56" t="str">
        <f t="shared" si="8"/>
        <v/>
      </c>
      <c r="AF10" s="56" t="str">
        <f t="shared" ref="AF10:AF12" si="20">IF(AND(ISNUMBER(X10),ISNUMBER(Y10)),X10+Y10,"")</f>
        <v/>
      </c>
      <c r="AG10" s="56" t="str">
        <f t="shared" ref="AG10:AG12" si="21">IF(AND(ISNUMBER(Z10),ISNUMBER(AA10)),Z10+AA10,"")</f>
        <v/>
      </c>
      <c r="AH10" s="56" t="str">
        <f t="shared" ref="AH10:AH12" si="22">IF(AND(ISNUMBER(AB10),ISNUMBER(AC10)),AB10+AC10,"")</f>
        <v/>
      </c>
      <c r="AI10" s="56" t="str">
        <f t="shared" si="9"/>
        <v/>
      </c>
      <c r="AJ10" s="56">
        <f t="shared" ref="AJ10:AJ12" si="23">MIN(AF10:AI10)</f>
        <v>0</v>
      </c>
      <c r="AK10" s="56" t="str">
        <f t="shared" si="10"/>
        <v/>
      </c>
      <c r="AL10" s="56" t="str">
        <f t="shared" si="11"/>
        <v/>
      </c>
      <c r="AM10" s="56" t="str">
        <f t="shared" si="12"/>
        <v/>
      </c>
      <c r="AN10" s="56" t="str">
        <f t="shared" si="13"/>
        <v/>
      </c>
      <c r="AO10" s="56">
        <f t="shared" si="19"/>
        <v>0</v>
      </c>
      <c r="AP10" s="56" t="str">
        <f t="shared" si="14"/>
        <v/>
      </c>
      <c r="AQ10" s="56" t="str">
        <f t="shared" si="15"/>
        <v/>
      </c>
      <c r="AR10" s="56" t="str">
        <f t="shared" si="16"/>
        <v/>
      </c>
      <c r="AS10" s="90">
        <f t="shared" si="17"/>
        <v>0</v>
      </c>
    </row>
    <row r="11" spans="1:45" ht="14.25" x14ac:dyDescent="0.2">
      <c r="A11" s="57">
        <f t="shared" si="18"/>
        <v>4</v>
      </c>
      <c r="B11" s="181"/>
      <c r="C11" s="167"/>
      <c r="D11" s="167"/>
      <c r="E11" s="155"/>
      <c r="F11" s="45"/>
      <c r="G11" s="165"/>
      <c r="H11" s="149"/>
      <c r="I11" s="171"/>
      <c r="J11" s="185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0" t="str">
        <f t="shared" si="0"/>
        <v/>
      </c>
      <c r="X11" s="55" t="str">
        <f t="shared" si="1"/>
        <v/>
      </c>
      <c r="Y11" s="56" t="str">
        <f t="shared" si="2"/>
        <v/>
      </c>
      <c r="Z11" s="56" t="str">
        <f t="shared" si="3"/>
        <v/>
      </c>
      <c r="AA11" s="56" t="str">
        <f t="shared" si="4"/>
        <v/>
      </c>
      <c r="AB11" s="56" t="str">
        <f t="shared" si="5"/>
        <v/>
      </c>
      <c r="AC11" s="56" t="str">
        <f t="shared" si="6"/>
        <v/>
      </c>
      <c r="AD11" s="56" t="str">
        <f t="shared" si="7"/>
        <v/>
      </c>
      <c r="AE11" s="56" t="str">
        <f t="shared" si="8"/>
        <v/>
      </c>
      <c r="AF11" s="56" t="str">
        <f t="shared" si="20"/>
        <v/>
      </c>
      <c r="AG11" s="56" t="str">
        <f t="shared" si="21"/>
        <v/>
      </c>
      <c r="AH11" s="56" t="str">
        <f t="shared" si="22"/>
        <v/>
      </c>
      <c r="AI11" s="56" t="str">
        <f t="shared" si="9"/>
        <v/>
      </c>
      <c r="AJ11" s="56">
        <f t="shared" si="23"/>
        <v>0</v>
      </c>
      <c r="AK11" s="56" t="str">
        <f t="shared" si="10"/>
        <v/>
      </c>
      <c r="AL11" s="56" t="str">
        <f t="shared" si="11"/>
        <v/>
      </c>
      <c r="AM11" s="56" t="str">
        <f t="shared" si="12"/>
        <v/>
      </c>
      <c r="AN11" s="56" t="str">
        <f t="shared" si="13"/>
        <v/>
      </c>
      <c r="AO11" s="56">
        <f t="shared" si="19"/>
        <v>0</v>
      </c>
      <c r="AP11" s="56" t="str">
        <f t="shared" si="14"/>
        <v/>
      </c>
      <c r="AQ11" s="56" t="str">
        <f t="shared" si="15"/>
        <v/>
      </c>
      <c r="AR11" s="56" t="str">
        <f t="shared" si="16"/>
        <v/>
      </c>
      <c r="AS11" s="90">
        <f t="shared" si="17"/>
        <v>0</v>
      </c>
    </row>
    <row r="12" spans="1:45" ht="14.25" x14ac:dyDescent="0.2">
      <c r="A12" s="57">
        <f t="shared" si="18"/>
        <v>5</v>
      </c>
      <c r="B12" s="181"/>
      <c r="C12" s="167"/>
      <c r="D12" s="167"/>
      <c r="E12" s="155"/>
      <c r="F12" s="45"/>
      <c r="G12" s="165"/>
      <c r="H12" s="149"/>
      <c r="I12" s="171"/>
      <c r="J12" s="185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0" t="str">
        <f t="shared" si="0"/>
        <v/>
      </c>
      <c r="X12" s="55" t="str">
        <f t="shared" si="1"/>
        <v/>
      </c>
      <c r="Y12" s="56" t="str">
        <f t="shared" si="2"/>
        <v/>
      </c>
      <c r="Z12" s="56" t="str">
        <f t="shared" si="3"/>
        <v/>
      </c>
      <c r="AA12" s="56" t="str">
        <f t="shared" si="4"/>
        <v/>
      </c>
      <c r="AB12" s="56" t="str">
        <f t="shared" si="5"/>
        <v/>
      </c>
      <c r="AC12" s="56" t="str">
        <f t="shared" si="6"/>
        <v/>
      </c>
      <c r="AD12" s="56" t="str">
        <f t="shared" si="7"/>
        <v/>
      </c>
      <c r="AE12" s="56" t="str">
        <f t="shared" si="8"/>
        <v/>
      </c>
      <c r="AF12" s="56" t="str">
        <f t="shared" si="20"/>
        <v/>
      </c>
      <c r="AG12" s="56" t="str">
        <f t="shared" si="21"/>
        <v/>
      </c>
      <c r="AH12" s="56" t="str">
        <f t="shared" si="22"/>
        <v/>
      </c>
      <c r="AI12" s="56" t="str">
        <f t="shared" si="9"/>
        <v/>
      </c>
      <c r="AJ12" s="56">
        <f t="shared" si="23"/>
        <v>0</v>
      </c>
      <c r="AK12" s="56" t="str">
        <f t="shared" si="10"/>
        <v/>
      </c>
      <c r="AL12" s="56" t="str">
        <f t="shared" si="11"/>
        <v/>
      </c>
      <c r="AM12" s="56" t="str">
        <f t="shared" si="12"/>
        <v/>
      </c>
      <c r="AN12" s="56" t="str">
        <f t="shared" si="13"/>
        <v/>
      </c>
      <c r="AO12" s="56">
        <f t="shared" si="19"/>
        <v>0</v>
      </c>
      <c r="AP12" s="56" t="str">
        <f t="shared" si="14"/>
        <v/>
      </c>
      <c r="AQ12" s="56" t="str">
        <f t="shared" si="15"/>
        <v/>
      </c>
      <c r="AR12" s="56" t="str">
        <f t="shared" si="16"/>
        <v/>
      </c>
      <c r="AS12" s="90">
        <f t="shared" si="17"/>
        <v>0</v>
      </c>
    </row>
    <row r="13" spans="1:45" ht="14.25" x14ac:dyDescent="0.2">
      <c r="A13" s="57">
        <f t="shared" si="18"/>
        <v>6</v>
      </c>
      <c r="B13" s="181"/>
      <c r="C13" s="167"/>
      <c r="D13" s="167"/>
      <c r="E13" s="155"/>
      <c r="F13" s="45"/>
      <c r="G13" s="165"/>
      <c r="H13" s="149"/>
      <c r="I13" s="171"/>
      <c r="J13" s="185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0" t="str">
        <f t="shared" si="0"/>
        <v/>
      </c>
      <c r="X13" s="55" t="str">
        <f t="shared" si="1"/>
        <v/>
      </c>
      <c r="Y13" s="56" t="str">
        <f t="shared" si="2"/>
        <v/>
      </c>
      <c r="Z13" s="56" t="str">
        <f t="shared" si="3"/>
        <v/>
      </c>
      <c r="AA13" s="56" t="str">
        <f t="shared" si="4"/>
        <v/>
      </c>
      <c r="AB13" s="56" t="str">
        <f t="shared" si="5"/>
        <v/>
      </c>
      <c r="AC13" s="56" t="str">
        <f t="shared" si="6"/>
        <v/>
      </c>
      <c r="AD13" s="56" t="str">
        <f t="shared" si="7"/>
        <v/>
      </c>
      <c r="AE13" s="56" t="str">
        <f t="shared" si="8"/>
        <v/>
      </c>
      <c r="AF13" s="56" t="str">
        <f t="shared" ref="AF13:AF27" si="24">IF(AND(ISNUMBER(X13),ISNUMBER(Y13)),X13+Y13,"")</f>
        <v/>
      </c>
      <c r="AG13" s="56" t="str">
        <f t="shared" ref="AG13:AG27" si="25">IF(AND(ISNUMBER(Z13),ISNUMBER(AA13)),Z13+AA13,"")</f>
        <v/>
      </c>
      <c r="AH13" s="56" t="str">
        <f t="shared" ref="AH13:AH27" si="26">IF(AND(ISNUMBER(AB13),ISNUMBER(AC13)),AB13+AC13,"")</f>
        <v/>
      </c>
      <c r="AI13" s="56" t="str">
        <f t="shared" si="9"/>
        <v/>
      </c>
      <c r="AJ13" s="56">
        <f t="shared" ref="AJ13:AJ27" si="27">MIN(AF13:AI13)</f>
        <v>0</v>
      </c>
      <c r="AK13" s="56" t="str">
        <f t="shared" si="10"/>
        <v/>
      </c>
      <c r="AL13" s="56" t="str">
        <f t="shared" si="11"/>
        <v/>
      </c>
      <c r="AM13" s="56" t="str">
        <f t="shared" si="12"/>
        <v/>
      </c>
      <c r="AN13" s="56" t="str">
        <f t="shared" si="13"/>
        <v/>
      </c>
      <c r="AO13" s="56">
        <f t="shared" si="19"/>
        <v>0</v>
      </c>
      <c r="AP13" s="56" t="str">
        <f t="shared" si="14"/>
        <v/>
      </c>
      <c r="AQ13" s="56" t="str">
        <f t="shared" si="15"/>
        <v/>
      </c>
      <c r="AR13" s="56" t="str">
        <f t="shared" si="16"/>
        <v/>
      </c>
      <c r="AS13" s="90">
        <f t="shared" si="17"/>
        <v>0</v>
      </c>
    </row>
    <row r="14" spans="1:45" ht="14.25" x14ac:dyDescent="0.2">
      <c r="A14" s="57">
        <f t="shared" si="18"/>
        <v>7</v>
      </c>
      <c r="B14" s="181"/>
      <c r="C14" s="167"/>
      <c r="D14" s="167"/>
      <c r="E14" s="155"/>
      <c r="F14" s="45"/>
      <c r="G14" s="165"/>
      <c r="H14" s="149"/>
      <c r="I14" s="171"/>
      <c r="J14" s="185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0" t="str">
        <f t="shared" si="0"/>
        <v/>
      </c>
      <c r="X14" s="55" t="str">
        <f t="shared" si="1"/>
        <v/>
      </c>
      <c r="Y14" s="56" t="str">
        <f t="shared" si="2"/>
        <v/>
      </c>
      <c r="Z14" s="56" t="str">
        <f t="shared" si="3"/>
        <v/>
      </c>
      <c r="AA14" s="56" t="str">
        <f t="shared" si="4"/>
        <v/>
      </c>
      <c r="AB14" s="56" t="str">
        <f t="shared" si="5"/>
        <v/>
      </c>
      <c r="AC14" s="56" t="str">
        <f t="shared" si="6"/>
        <v/>
      </c>
      <c r="AD14" s="56" t="str">
        <f t="shared" si="7"/>
        <v/>
      </c>
      <c r="AE14" s="56" t="str">
        <f t="shared" si="8"/>
        <v/>
      </c>
      <c r="AF14" s="56" t="str">
        <f t="shared" si="24"/>
        <v/>
      </c>
      <c r="AG14" s="56" t="str">
        <f t="shared" si="25"/>
        <v/>
      </c>
      <c r="AH14" s="56" t="str">
        <f t="shared" si="26"/>
        <v/>
      </c>
      <c r="AI14" s="56" t="str">
        <f t="shared" si="9"/>
        <v/>
      </c>
      <c r="AJ14" s="56">
        <f t="shared" si="27"/>
        <v>0</v>
      </c>
      <c r="AK14" s="56" t="str">
        <f t="shared" si="10"/>
        <v/>
      </c>
      <c r="AL14" s="56" t="str">
        <f t="shared" si="11"/>
        <v/>
      </c>
      <c r="AM14" s="56" t="str">
        <f t="shared" si="12"/>
        <v/>
      </c>
      <c r="AN14" s="56" t="str">
        <f t="shared" si="13"/>
        <v/>
      </c>
      <c r="AO14" s="56">
        <f t="shared" si="19"/>
        <v>0</v>
      </c>
      <c r="AP14" s="56" t="str">
        <f t="shared" si="14"/>
        <v/>
      </c>
      <c r="AQ14" s="56" t="str">
        <f t="shared" si="15"/>
        <v/>
      </c>
      <c r="AR14" s="56" t="str">
        <f t="shared" si="16"/>
        <v/>
      </c>
      <c r="AS14" s="90">
        <f t="shared" si="17"/>
        <v>0</v>
      </c>
    </row>
    <row r="15" spans="1:45" ht="14.25" x14ac:dyDescent="0.2">
      <c r="A15" s="57">
        <f t="shared" si="18"/>
        <v>8</v>
      </c>
      <c r="B15" s="181"/>
      <c r="C15" s="167"/>
      <c r="D15" s="167"/>
      <c r="E15" s="155"/>
      <c r="F15" s="45"/>
      <c r="G15" s="165"/>
      <c r="H15" s="149"/>
      <c r="I15" s="171"/>
      <c r="J15" s="185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0" t="str">
        <f t="shared" si="0"/>
        <v/>
      </c>
      <c r="X15" s="55" t="str">
        <f t="shared" si="1"/>
        <v/>
      </c>
      <c r="Y15" s="56" t="str">
        <f t="shared" si="2"/>
        <v/>
      </c>
      <c r="Z15" s="56" t="str">
        <f t="shared" si="3"/>
        <v/>
      </c>
      <c r="AA15" s="56" t="str">
        <f t="shared" si="4"/>
        <v/>
      </c>
      <c r="AB15" s="56" t="str">
        <f t="shared" si="5"/>
        <v/>
      </c>
      <c r="AC15" s="56" t="str">
        <f t="shared" si="6"/>
        <v/>
      </c>
      <c r="AD15" s="56" t="str">
        <f t="shared" si="7"/>
        <v/>
      </c>
      <c r="AE15" s="56" t="str">
        <f t="shared" si="8"/>
        <v/>
      </c>
      <c r="AF15" s="56" t="str">
        <f t="shared" si="24"/>
        <v/>
      </c>
      <c r="AG15" s="56" t="str">
        <f t="shared" si="25"/>
        <v/>
      </c>
      <c r="AH15" s="56" t="str">
        <f t="shared" si="26"/>
        <v/>
      </c>
      <c r="AI15" s="56" t="str">
        <f t="shared" si="9"/>
        <v/>
      </c>
      <c r="AJ15" s="56">
        <f t="shared" si="27"/>
        <v>0</v>
      </c>
      <c r="AK15" s="56" t="str">
        <f t="shared" si="10"/>
        <v/>
      </c>
      <c r="AL15" s="56" t="str">
        <f t="shared" si="11"/>
        <v/>
      </c>
      <c r="AM15" s="56" t="str">
        <f t="shared" si="12"/>
        <v/>
      </c>
      <c r="AN15" s="56" t="str">
        <f t="shared" si="13"/>
        <v/>
      </c>
      <c r="AO15" s="56">
        <f t="shared" si="19"/>
        <v>0</v>
      </c>
      <c r="AP15" s="56" t="str">
        <f t="shared" si="14"/>
        <v/>
      </c>
      <c r="AQ15" s="56" t="str">
        <f t="shared" si="15"/>
        <v/>
      </c>
      <c r="AR15" s="56" t="str">
        <f t="shared" si="16"/>
        <v/>
      </c>
      <c r="AS15" s="90">
        <f t="shared" si="17"/>
        <v>0</v>
      </c>
    </row>
    <row r="16" spans="1:45" ht="14.25" x14ac:dyDescent="0.2">
      <c r="A16" s="57">
        <f t="shared" si="18"/>
        <v>9</v>
      </c>
      <c r="B16" s="181"/>
      <c r="C16" s="167"/>
      <c r="D16" s="167"/>
      <c r="E16" s="155"/>
      <c r="F16" s="45"/>
      <c r="G16" s="165"/>
      <c r="H16" s="149"/>
      <c r="I16" s="171"/>
      <c r="J16" s="185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0" t="str">
        <f t="shared" si="0"/>
        <v/>
      </c>
      <c r="X16" s="55" t="str">
        <f t="shared" si="1"/>
        <v/>
      </c>
      <c r="Y16" s="56" t="str">
        <f t="shared" si="2"/>
        <v/>
      </c>
      <c r="Z16" s="56" t="str">
        <f t="shared" si="3"/>
        <v/>
      </c>
      <c r="AA16" s="56" t="str">
        <f t="shared" si="4"/>
        <v/>
      </c>
      <c r="AB16" s="56" t="str">
        <f t="shared" si="5"/>
        <v/>
      </c>
      <c r="AC16" s="56" t="str">
        <f t="shared" si="6"/>
        <v/>
      </c>
      <c r="AD16" s="56" t="str">
        <f t="shared" si="7"/>
        <v/>
      </c>
      <c r="AE16" s="56" t="str">
        <f t="shared" si="8"/>
        <v/>
      </c>
      <c r="AF16" s="56" t="str">
        <f t="shared" si="24"/>
        <v/>
      </c>
      <c r="AG16" s="56" t="str">
        <f t="shared" si="25"/>
        <v/>
      </c>
      <c r="AH16" s="56" t="str">
        <f t="shared" si="26"/>
        <v/>
      </c>
      <c r="AI16" s="56" t="str">
        <f t="shared" si="9"/>
        <v/>
      </c>
      <c r="AJ16" s="56">
        <f t="shared" si="27"/>
        <v>0</v>
      </c>
      <c r="AK16" s="56" t="str">
        <f t="shared" si="10"/>
        <v/>
      </c>
      <c r="AL16" s="56" t="str">
        <f t="shared" si="11"/>
        <v/>
      </c>
      <c r="AM16" s="56" t="str">
        <f t="shared" si="12"/>
        <v/>
      </c>
      <c r="AN16" s="56" t="str">
        <f t="shared" si="13"/>
        <v/>
      </c>
      <c r="AO16" s="56">
        <f t="shared" si="19"/>
        <v>0</v>
      </c>
      <c r="AP16" s="56" t="str">
        <f t="shared" si="14"/>
        <v/>
      </c>
      <c r="AQ16" s="56" t="str">
        <f t="shared" si="15"/>
        <v/>
      </c>
      <c r="AR16" s="56" t="str">
        <f t="shared" si="16"/>
        <v/>
      </c>
      <c r="AS16" s="90">
        <f t="shared" si="17"/>
        <v>0</v>
      </c>
    </row>
    <row r="17" spans="1:45" ht="14.25" x14ac:dyDescent="0.2">
      <c r="A17" s="57">
        <f t="shared" si="18"/>
        <v>10</v>
      </c>
      <c r="B17" s="181"/>
      <c r="C17" s="167"/>
      <c r="D17" s="167"/>
      <c r="E17" s="155"/>
      <c r="F17" s="45"/>
      <c r="G17" s="165"/>
      <c r="H17" s="149"/>
      <c r="I17" s="171"/>
      <c r="J17" s="185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0" t="str">
        <f t="shared" si="0"/>
        <v/>
      </c>
      <c r="X17" s="55" t="str">
        <f t="shared" si="1"/>
        <v/>
      </c>
      <c r="Y17" s="56" t="str">
        <f t="shared" si="2"/>
        <v/>
      </c>
      <c r="Z17" s="56" t="str">
        <f t="shared" si="3"/>
        <v/>
      </c>
      <c r="AA17" s="56" t="str">
        <f t="shared" si="4"/>
        <v/>
      </c>
      <c r="AB17" s="56" t="str">
        <f t="shared" si="5"/>
        <v/>
      </c>
      <c r="AC17" s="56" t="str">
        <f t="shared" si="6"/>
        <v/>
      </c>
      <c r="AD17" s="56" t="str">
        <f t="shared" si="7"/>
        <v/>
      </c>
      <c r="AE17" s="56" t="str">
        <f t="shared" si="8"/>
        <v/>
      </c>
      <c r="AF17" s="56" t="str">
        <f t="shared" si="24"/>
        <v/>
      </c>
      <c r="AG17" s="56" t="str">
        <f t="shared" si="25"/>
        <v/>
      </c>
      <c r="AH17" s="56" t="str">
        <f t="shared" si="26"/>
        <v/>
      </c>
      <c r="AI17" s="56" t="str">
        <f t="shared" si="9"/>
        <v/>
      </c>
      <c r="AJ17" s="56">
        <f t="shared" si="27"/>
        <v>0</v>
      </c>
      <c r="AK17" s="56" t="str">
        <f t="shared" si="10"/>
        <v/>
      </c>
      <c r="AL17" s="56" t="str">
        <f t="shared" si="11"/>
        <v/>
      </c>
      <c r="AM17" s="56" t="str">
        <f t="shared" si="12"/>
        <v/>
      </c>
      <c r="AN17" s="56" t="str">
        <f t="shared" si="13"/>
        <v/>
      </c>
      <c r="AO17" s="56">
        <f t="shared" si="19"/>
        <v>0</v>
      </c>
      <c r="AP17" s="56" t="str">
        <f t="shared" si="14"/>
        <v/>
      </c>
      <c r="AQ17" s="56" t="str">
        <f t="shared" si="15"/>
        <v/>
      </c>
      <c r="AR17" s="56" t="str">
        <f t="shared" si="16"/>
        <v/>
      </c>
      <c r="AS17" s="90">
        <f t="shared" si="17"/>
        <v>0</v>
      </c>
    </row>
    <row r="18" spans="1:45" ht="14.25" x14ac:dyDescent="0.2">
      <c r="A18" s="57">
        <f t="shared" si="18"/>
        <v>11</v>
      </c>
      <c r="B18" s="181"/>
      <c r="C18" s="167"/>
      <c r="D18" s="167"/>
      <c r="E18" s="155"/>
      <c r="F18" s="45"/>
      <c r="G18" s="165"/>
      <c r="H18" s="149"/>
      <c r="I18" s="171"/>
      <c r="J18" s="185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0" t="str">
        <f t="shared" si="0"/>
        <v/>
      </c>
      <c r="X18" s="55" t="str">
        <f t="shared" si="1"/>
        <v/>
      </c>
      <c r="Y18" s="56" t="str">
        <f t="shared" si="2"/>
        <v/>
      </c>
      <c r="Z18" s="56" t="str">
        <f t="shared" si="3"/>
        <v/>
      </c>
      <c r="AA18" s="56" t="str">
        <f t="shared" si="4"/>
        <v/>
      </c>
      <c r="AB18" s="56" t="str">
        <f t="shared" si="5"/>
        <v/>
      </c>
      <c r="AC18" s="56" t="str">
        <f t="shared" si="6"/>
        <v/>
      </c>
      <c r="AD18" s="56" t="str">
        <f t="shared" si="7"/>
        <v/>
      </c>
      <c r="AE18" s="56" t="str">
        <f t="shared" si="8"/>
        <v/>
      </c>
      <c r="AF18" s="56" t="str">
        <f t="shared" si="24"/>
        <v/>
      </c>
      <c r="AG18" s="56" t="str">
        <f t="shared" si="25"/>
        <v/>
      </c>
      <c r="AH18" s="56" t="str">
        <f t="shared" si="26"/>
        <v/>
      </c>
      <c r="AI18" s="56" t="str">
        <f t="shared" si="9"/>
        <v/>
      </c>
      <c r="AJ18" s="56">
        <f t="shared" si="27"/>
        <v>0</v>
      </c>
      <c r="AK18" s="56" t="str">
        <f t="shared" si="10"/>
        <v/>
      </c>
      <c r="AL18" s="56" t="str">
        <f t="shared" si="11"/>
        <v/>
      </c>
      <c r="AM18" s="56" t="str">
        <f t="shared" si="12"/>
        <v/>
      </c>
      <c r="AN18" s="56" t="str">
        <f t="shared" si="13"/>
        <v/>
      </c>
      <c r="AO18" s="56">
        <f t="shared" si="19"/>
        <v>0</v>
      </c>
      <c r="AP18" s="56" t="str">
        <f t="shared" si="14"/>
        <v/>
      </c>
      <c r="AQ18" s="56" t="str">
        <f t="shared" si="15"/>
        <v/>
      </c>
      <c r="AR18" s="56" t="str">
        <f t="shared" si="16"/>
        <v/>
      </c>
      <c r="AS18" s="90">
        <f t="shared" si="17"/>
        <v>0</v>
      </c>
    </row>
    <row r="19" spans="1:45" ht="14.25" x14ac:dyDescent="0.2">
      <c r="A19" s="57">
        <f t="shared" si="18"/>
        <v>12</v>
      </c>
      <c r="B19" s="181"/>
      <c r="C19" s="167"/>
      <c r="D19" s="167"/>
      <c r="E19" s="155"/>
      <c r="F19" s="45"/>
      <c r="G19" s="165"/>
      <c r="H19" s="149"/>
      <c r="I19" s="171"/>
      <c r="J19" s="185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0" t="str">
        <f t="shared" si="0"/>
        <v/>
      </c>
      <c r="X19" s="55" t="str">
        <f t="shared" si="1"/>
        <v/>
      </c>
      <c r="Y19" s="56" t="str">
        <f t="shared" si="2"/>
        <v/>
      </c>
      <c r="Z19" s="56" t="str">
        <f t="shared" si="3"/>
        <v/>
      </c>
      <c r="AA19" s="56" t="str">
        <f t="shared" si="4"/>
        <v/>
      </c>
      <c r="AB19" s="56" t="str">
        <f t="shared" si="5"/>
        <v/>
      </c>
      <c r="AC19" s="56" t="str">
        <f t="shared" si="6"/>
        <v/>
      </c>
      <c r="AD19" s="56" t="str">
        <f t="shared" si="7"/>
        <v/>
      </c>
      <c r="AE19" s="56" t="str">
        <f t="shared" si="8"/>
        <v/>
      </c>
      <c r="AF19" s="56" t="str">
        <f t="shared" si="24"/>
        <v/>
      </c>
      <c r="AG19" s="56" t="str">
        <f t="shared" si="25"/>
        <v/>
      </c>
      <c r="AH19" s="56" t="str">
        <f t="shared" si="26"/>
        <v/>
      </c>
      <c r="AI19" s="56" t="str">
        <f t="shared" si="9"/>
        <v/>
      </c>
      <c r="AJ19" s="56">
        <f t="shared" si="27"/>
        <v>0</v>
      </c>
      <c r="AK19" s="56" t="str">
        <f t="shared" si="10"/>
        <v/>
      </c>
      <c r="AL19" s="56" t="str">
        <f t="shared" si="11"/>
        <v/>
      </c>
      <c r="AM19" s="56" t="str">
        <f t="shared" si="12"/>
        <v/>
      </c>
      <c r="AN19" s="56" t="str">
        <f t="shared" si="13"/>
        <v/>
      </c>
      <c r="AO19" s="56">
        <f t="shared" si="19"/>
        <v>0</v>
      </c>
      <c r="AP19" s="56" t="str">
        <f t="shared" si="14"/>
        <v/>
      </c>
      <c r="AQ19" s="56" t="str">
        <f t="shared" si="15"/>
        <v/>
      </c>
      <c r="AR19" s="56" t="str">
        <f t="shared" si="16"/>
        <v/>
      </c>
      <c r="AS19" s="90">
        <f t="shared" si="17"/>
        <v>0</v>
      </c>
    </row>
    <row r="20" spans="1:45" ht="15" x14ac:dyDescent="0.2">
      <c r="A20" s="57">
        <f t="shared" si="18"/>
        <v>13</v>
      </c>
      <c r="B20" s="58"/>
      <c r="C20" s="167"/>
      <c r="D20" s="167"/>
      <c r="E20" s="155"/>
      <c r="F20" s="45"/>
      <c r="G20" s="164"/>
      <c r="H20" s="151"/>
      <c r="I20" s="170"/>
      <c r="J20" s="158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0" t="str">
        <f t="shared" si="0"/>
        <v/>
      </c>
      <c r="X20" s="55" t="str">
        <f t="shared" si="1"/>
        <v/>
      </c>
      <c r="Y20" s="56" t="str">
        <f t="shared" si="2"/>
        <v/>
      </c>
      <c r="Z20" s="56" t="str">
        <f t="shared" si="3"/>
        <v/>
      </c>
      <c r="AA20" s="56" t="str">
        <f t="shared" si="4"/>
        <v/>
      </c>
      <c r="AB20" s="56" t="str">
        <f t="shared" si="5"/>
        <v/>
      </c>
      <c r="AC20" s="56" t="str">
        <f t="shared" si="6"/>
        <v/>
      </c>
      <c r="AD20" s="56" t="str">
        <f t="shared" si="7"/>
        <v/>
      </c>
      <c r="AE20" s="56" t="str">
        <f t="shared" si="8"/>
        <v/>
      </c>
      <c r="AF20" s="56" t="str">
        <f t="shared" si="24"/>
        <v/>
      </c>
      <c r="AG20" s="56" t="str">
        <f t="shared" si="25"/>
        <v/>
      </c>
      <c r="AH20" s="56" t="str">
        <f t="shared" si="26"/>
        <v/>
      </c>
      <c r="AI20" s="56" t="str">
        <f t="shared" si="9"/>
        <v/>
      </c>
      <c r="AJ20" s="56">
        <f t="shared" si="27"/>
        <v>0</v>
      </c>
      <c r="AK20" s="56" t="str">
        <f t="shared" si="10"/>
        <v/>
      </c>
      <c r="AL20" s="56" t="str">
        <f t="shared" si="11"/>
        <v/>
      </c>
      <c r="AM20" s="56" t="str">
        <f t="shared" si="12"/>
        <v/>
      </c>
      <c r="AN20" s="56" t="str">
        <f t="shared" si="13"/>
        <v/>
      </c>
      <c r="AO20" s="56">
        <f t="shared" si="19"/>
        <v>0</v>
      </c>
      <c r="AP20" s="56" t="str">
        <f t="shared" si="14"/>
        <v/>
      </c>
      <c r="AQ20" s="56" t="str">
        <f t="shared" si="15"/>
        <v/>
      </c>
      <c r="AR20" s="56" t="str">
        <f t="shared" si="16"/>
        <v/>
      </c>
      <c r="AS20" s="90">
        <f t="shared" si="17"/>
        <v>0</v>
      </c>
    </row>
    <row r="21" spans="1:45" ht="15" x14ac:dyDescent="0.2">
      <c r="A21" s="57">
        <f t="shared" si="18"/>
        <v>14</v>
      </c>
      <c r="B21" s="58"/>
      <c r="C21" s="167"/>
      <c r="D21" s="167"/>
      <c r="E21" s="155"/>
      <c r="F21" s="45"/>
      <c r="G21" s="164"/>
      <c r="H21" s="151"/>
      <c r="I21" s="170"/>
      <c r="J21" s="158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0" t="str">
        <f t="shared" si="0"/>
        <v/>
      </c>
      <c r="X21" s="55" t="str">
        <f t="shared" si="1"/>
        <v/>
      </c>
      <c r="Y21" s="56" t="str">
        <f t="shared" si="2"/>
        <v/>
      </c>
      <c r="Z21" s="56" t="str">
        <f t="shared" si="3"/>
        <v/>
      </c>
      <c r="AA21" s="56" t="str">
        <f t="shared" si="4"/>
        <v/>
      </c>
      <c r="AB21" s="56" t="str">
        <f t="shared" si="5"/>
        <v/>
      </c>
      <c r="AC21" s="56" t="str">
        <f t="shared" si="6"/>
        <v/>
      </c>
      <c r="AD21" s="56" t="str">
        <f t="shared" si="7"/>
        <v/>
      </c>
      <c r="AE21" s="56" t="str">
        <f t="shared" si="8"/>
        <v/>
      </c>
      <c r="AF21" s="56" t="str">
        <f t="shared" si="24"/>
        <v/>
      </c>
      <c r="AG21" s="56" t="str">
        <f t="shared" si="25"/>
        <v/>
      </c>
      <c r="AH21" s="56" t="str">
        <f t="shared" si="26"/>
        <v/>
      </c>
      <c r="AI21" s="56" t="str">
        <f t="shared" si="9"/>
        <v/>
      </c>
      <c r="AJ21" s="56">
        <f t="shared" si="27"/>
        <v>0</v>
      </c>
      <c r="AK21" s="56" t="str">
        <f t="shared" si="10"/>
        <v/>
      </c>
      <c r="AL21" s="56" t="str">
        <f t="shared" si="11"/>
        <v/>
      </c>
      <c r="AM21" s="56" t="str">
        <f t="shared" si="12"/>
        <v/>
      </c>
      <c r="AN21" s="56" t="str">
        <f t="shared" si="13"/>
        <v/>
      </c>
      <c r="AO21" s="56">
        <f t="shared" si="19"/>
        <v>0</v>
      </c>
      <c r="AP21" s="56" t="str">
        <f t="shared" si="14"/>
        <v/>
      </c>
      <c r="AQ21" s="56" t="str">
        <f t="shared" si="15"/>
        <v/>
      </c>
      <c r="AR21" s="56" t="str">
        <f t="shared" si="16"/>
        <v/>
      </c>
      <c r="AS21" s="90">
        <f t="shared" si="17"/>
        <v>0</v>
      </c>
    </row>
    <row r="22" spans="1:45" ht="15" x14ac:dyDescent="0.2">
      <c r="A22" s="57">
        <f t="shared" si="18"/>
        <v>15</v>
      </c>
      <c r="B22" s="58"/>
      <c r="C22" s="167"/>
      <c r="D22" s="167"/>
      <c r="E22" s="155"/>
      <c r="F22" s="45"/>
      <c r="G22" s="165"/>
      <c r="H22" s="151"/>
      <c r="I22" s="171"/>
      <c r="J22" s="159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0" t="str">
        <f t="shared" si="0"/>
        <v/>
      </c>
      <c r="X22" s="55" t="str">
        <f t="shared" si="1"/>
        <v/>
      </c>
      <c r="Y22" s="56" t="str">
        <f t="shared" si="2"/>
        <v/>
      </c>
      <c r="Z22" s="56" t="str">
        <f t="shared" si="3"/>
        <v/>
      </c>
      <c r="AA22" s="56" t="str">
        <f t="shared" si="4"/>
        <v/>
      </c>
      <c r="AB22" s="56" t="str">
        <f t="shared" si="5"/>
        <v/>
      </c>
      <c r="AC22" s="56" t="str">
        <f t="shared" si="6"/>
        <v/>
      </c>
      <c r="AD22" s="56" t="str">
        <f t="shared" si="7"/>
        <v/>
      </c>
      <c r="AE22" s="56" t="str">
        <f t="shared" si="8"/>
        <v/>
      </c>
      <c r="AF22" s="56" t="str">
        <f t="shared" si="24"/>
        <v/>
      </c>
      <c r="AG22" s="56" t="str">
        <f t="shared" si="25"/>
        <v/>
      </c>
      <c r="AH22" s="56" t="str">
        <f t="shared" si="26"/>
        <v/>
      </c>
      <c r="AI22" s="56" t="str">
        <f t="shared" si="9"/>
        <v/>
      </c>
      <c r="AJ22" s="56">
        <f t="shared" si="27"/>
        <v>0</v>
      </c>
      <c r="AK22" s="56" t="str">
        <f t="shared" si="10"/>
        <v/>
      </c>
      <c r="AL22" s="56" t="str">
        <f t="shared" si="11"/>
        <v/>
      </c>
      <c r="AM22" s="56" t="str">
        <f t="shared" si="12"/>
        <v/>
      </c>
      <c r="AN22" s="56" t="str">
        <f t="shared" si="13"/>
        <v/>
      </c>
      <c r="AO22" s="56">
        <f t="shared" si="19"/>
        <v>0</v>
      </c>
      <c r="AP22" s="56" t="str">
        <f t="shared" si="14"/>
        <v/>
      </c>
      <c r="AQ22" s="56" t="str">
        <f t="shared" si="15"/>
        <v/>
      </c>
      <c r="AR22" s="56" t="str">
        <f t="shared" si="16"/>
        <v/>
      </c>
      <c r="AS22" s="90">
        <f t="shared" si="17"/>
        <v>0</v>
      </c>
    </row>
    <row r="23" spans="1:45" ht="15" x14ac:dyDescent="0.2">
      <c r="A23" s="57">
        <f t="shared" si="18"/>
        <v>16</v>
      </c>
      <c r="B23" s="58"/>
      <c r="C23" s="167"/>
      <c r="D23" s="167"/>
      <c r="E23" s="155"/>
      <c r="F23" s="45"/>
      <c r="G23" s="164"/>
      <c r="H23" s="151"/>
      <c r="I23" s="170"/>
      <c r="J23" s="158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0" t="str">
        <f t="shared" si="0"/>
        <v/>
      </c>
      <c r="X23" s="55" t="str">
        <f t="shared" si="1"/>
        <v/>
      </c>
      <c r="Y23" s="56" t="str">
        <f t="shared" si="2"/>
        <v/>
      </c>
      <c r="Z23" s="56" t="str">
        <f t="shared" si="3"/>
        <v/>
      </c>
      <c r="AA23" s="56" t="str">
        <f t="shared" si="4"/>
        <v/>
      </c>
      <c r="AB23" s="56" t="str">
        <f t="shared" si="5"/>
        <v/>
      </c>
      <c r="AC23" s="56" t="str">
        <f t="shared" si="6"/>
        <v/>
      </c>
      <c r="AD23" s="56" t="str">
        <f t="shared" si="7"/>
        <v/>
      </c>
      <c r="AE23" s="56" t="str">
        <f t="shared" si="8"/>
        <v/>
      </c>
      <c r="AF23" s="56" t="str">
        <f t="shared" si="24"/>
        <v/>
      </c>
      <c r="AG23" s="56" t="str">
        <f t="shared" si="25"/>
        <v/>
      </c>
      <c r="AH23" s="56" t="str">
        <f t="shared" si="26"/>
        <v/>
      </c>
      <c r="AI23" s="56" t="str">
        <f t="shared" si="9"/>
        <v/>
      </c>
      <c r="AJ23" s="56">
        <f t="shared" si="27"/>
        <v>0</v>
      </c>
      <c r="AK23" s="56" t="str">
        <f t="shared" si="10"/>
        <v/>
      </c>
      <c r="AL23" s="56" t="str">
        <f t="shared" si="11"/>
        <v/>
      </c>
      <c r="AM23" s="56" t="str">
        <f t="shared" si="12"/>
        <v/>
      </c>
      <c r="AN23" s="56" t="str">
        <f t="shared" si="13"/>
        <v/>
      </c>
      <c r="AO23" s="56">
        <f t="shared" si="19"/>
        <v>0</v>
      </c>
      <c r="AP23" s="56" t="str">
        <f t="shared" si="14"/>
        <v/>
      </c>
      <c r="AQ23" s="56" t="str">
        <f t="shared" si="15"/>
        <v/>
      </c>
      <c r="AR23" s="56" t="str">
        <f t="shared" si="16"/>
        <v/>
      </c>
      <c r="AS23" s="90">
        <f t="shared" si="17"/>
        <v>0</v>
      </c>
    </row>
    <row r="24" spans="1:45" ht="15" x14ac:dyDescent="0.2">
      <c r="A24" s="57">
        <f t="shared" si="18"/>
        <v>17</v>
      </c>
      <c r="B24" s="58"/>
      <c r="C24" s="167"/>
      <c r="D24" s="167"/>
      <c r="E24" s="155"/>
      <c r="F24" s="45"/>
      <c r="G24" s="164"/>
      <c r="H24" s="151"/>
      <c r="I24" s="170"/>
      <c r="J24" s="158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0" t="str">
        <f t="shared" si="0"/>
        <v/>
      </c>
      <c r="X24" s="55" t="str">
        <f t="shared" si="1"/>
        <v/>
      </c>
      <c r="Y24" s="56" t="str">
        <f t="shared" si="2"/>
        <v/>
      </c>
      <c r="Z24" s="56" t="str">
        <f t="shared" si="3"/>
        <v/>
      </c>
      <c r="AA24" s="56" t="str">
        <f t="shared" si="4"/>
        <v/>
      </c>
      <c r="AB24" s="56" t="str">
        <f t="shared" si="5"/>
        <v/>
      </c>
      <c r="AC24" s="56" t="str">
        <f t="shared" si="6"/>
        <v/>
      </c>
      <c r="AD24" s="56" t="str">
        <f t="shared" si="7"/>
        <v/>
      </c>
      <c r="AE24" s="56" t="str">
        <f t="shared" si="8"/>
        <v/>
      </c>
      <c r="AF24" s="56" t="str">
        <f t="shared" si="24"/>
        <v/>
      </c>
      <c r="AG24" s="56" t="str">
        <f t="shared" si="25"/>
        <v/>
      </c>
      <c r="AH24" s="56" t="str">
        <f t="shared" si="26"/>
        <v/>
      </c>
      <c r="AI24" s="56" t="str">
        <f t="shared" si="9"/>
        <v/>
      </c>
      <c r="AJ24" s="56">
        <f t="shared" si="27"/>
        <v>0</v>
      </c>
      <c r="AK24" s="56" t="str">
        <f t="shared" si="10"/>
        <v/>
      </c>
      <c r="AL24" s="56" t="str">
        <f t="shared" si="11"/>
        <v/>
      </c>
      <c r="AM24" s="56" t="str">
        <f t="shared" si="12"/>
        <v/>
      </c>
      <c r="AN24" s="56" t="str">
        <f t="shared" si="13"/>
        <v/>
      </c>
      <c r="AO24" s="56">
        <f t="shared" si="19"/>
        <v>0</v>
      </c>
      <c r="AP24" s="56" t="str">
        <f t="shared" si="14"/>
        <v/>
      </c>
      <c r="AQ24" s="56" t="str">
        <f t="shared" si="15"/>
        <v/>
      </c>
      <c r="AR24" s="56" t="str">
        <f t="shared" si="16"/>
        <v/>
      </c>
      <c r="AS24" s="90">
        <f t="shared" si="17"/>
        <v>0</v>
      </c>
    </row>
    <row r="25" spans="1:45" ht="15" x14ac:dyDescent="0.2">
      <c r="A25" s="57">
        <f t="shared" si="18"/>
        <v>18</v>
      </c>
      <c r="B25" s="58"/>
      <c r="C25" s="167"/>
      <c r="D25" s="167"/>
      <c r="E25" s="155"/>
      <c r="F25" s="45"/>
      <c r="G25" s="164"/>
      <c r="H25" s="151"/>
      <c r="I25" s="170"/>
      <c r="J25" s="158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0" t="str">
        <f t="shared" si="0"/>
        <v/>
      </c>
      <c r="X25" s="55" t="str">
        <f t="shared" si="1"/>
        <v/>
      </c>
      <c r="Y25" s="56" t="str">
        <f t="shared" si="2"/>
        <v/>
      </c>
      <c r="Z25" s="56" t="str">
        <f t="shared" si="3"/>
        <v/>
      </c>
      <c r="AA25" s="56" t="str">
        <f t="shared" si="4"/>
        <v/>
      </c>
      <c r="AB25" s="56" t="str">
        <f t="shared" si="5"/>
        <v/>
      </c>
      <c r="AC25" s="56" t="str">
        <f t="shared" si="6"/>
        <v/>
      </c>
      <c r="AD25" s="56" t="str">
        <f t="shared" si="7"/>
        <v/>
      </c>
      <c r="AE25" s="56" t="str">
        <f t="shared" si="8"/>
        <v/>
      </c>
      <c r="AF25" s="56" t="str">
        <f t="shared" si="24"/>
        <v/>
      </c>
      <c r="AG25" s="56" t="str">
        <f t="shared" si="25"/>
        <v/>
      </c>
      <c r="AH25" s="56" t="str">
        <f t="shared" si="26"/>
        <v/>
      </c>
      <c r="AI25" s="56" t="str">
        <f t="shared" si="9"/>
        <v/>
      </c>
      <c r="AJ25" s="56">
        <f t="shared" si="27"/>
        <v>0</v>
      </c>
      <c r="AK25" s="56" t="str">
        <f t="shared" si="10"/>
        <v/>
      </c>
      <c r="AL25" s="56" t="str">
        <f t="shared" si="11"/>
        <v/>
      </c>
      <c r="AM25" s="56" t="str">
        <f t="shared" si="12"/>
        <v/>
      </c>
      <c r="AN25" s="56" t="str">
        <f t="shared" si="13"/>
        <v/>
      </c>
      <c r="AO25" s="56">
        <f t="shared" si="19"/>
        <v>0</v>
      </c>
      <c r="AP25" s="56" t="str">
        <f t="shared" si="14"/>
        <v/>
      </c>
      <c r="AQ25" s="56" t="str">
        <f t="shared" si="15"/>
        <v/>
      </c>
      <c r="AR25" s="56" t="str">
        <f t="shared" si="16"/>
        <v/>
      </c>
      <c r="AS25" s="90">
        <f t="shared" si="17"/>
        <v>0</v>
      </c>
    </row>
    <row r="26" spans="1:45" ht="15" x14ac:dyDescent="0.2">
      <c r="A26" s="57">
        <f t="shared" si="18"/>
        <v>19</v>
      </c>
      <c r="B26" s="58"/>
      <c r="C26" s="167"/>
      <c r="D26" s="167"/>
      <c r="E26" s="155"/>
      <c r="F26" s="45"/>
      <c r="G26" s="164"/>
      <c r="H26" s="151"/>
      <c r="I26" s="170"/>
      <c r="J26" s="158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0" t="str">
        <f t="shared" si="0"/>
        <v/>
      </c>
      <c r="X26" s="55" t="str">
        <f t="shared" si="1"/>
        <v/>
      </c>
      <c r="Y26" s="56" t="str">
        <f t="shared" si="2"/>
        <v/>
      </c>
      <c r="Z26" s="56" t="str">
        <f t="shared" si="3"/>
        <v/>
      </c>
      <c r="AA26" s="56" t="str">
        <f t="shared" si="4"/>
        <v/>
      </c>
      <c r="AB26" s="56" t="str">
        <f t="shared" si="5"/>
        <v/>
      </c>
      <c r="AC26" s="56" t="str">
        <f t="shared" si="6"/>
        <v/>
      </c>
      <c r="AD26" s="56" t="str">
        <f t="shared" si="7"/>
        <v/>
      </c>
      <c r="AE26" s="56" t="str">
        <f t="shared" si="8"/>
        <v/>
      </c>
      <c r="AF26" s="56" t="str">
        <f t="shared" si="24"/>
        <v/>
      </c>
      <c r="AG26" s="56" t="str">
        <f t="shared" si="25"/>
        <v/>
      </c>
      <c r="AH26" s="56" t="str">
        <f t="shared" si="26"/>
        <v/>
      </c>
      <c r="AI26" s="56" t="str">
        <f t="shared" si="9"/>
        <v/>
      </c>
      <c r="AJ26" s="56">
        <f t="shared" si="27"/>
        <v>0</v>
      </c>
      <c r="AK26" s="56" t="str">
        <f t="shared" si="10"/>
        <v/>
      </c>
      <c r="AL26" s="56" t="str">
        <f t="shared" si="11"/>
        <v/>
      </c>
      <c r="AM26" s="56" t="str">
        <f t="shared" si="12"/>
        <v/>
      </c>
      <c r="AN26" s="56" t="str">
        <f t="shared" si="13"/>
        <v/>
      </c>
      <c r="AO26" s="56">
        <f t="shared" si="19"/>
        <v>0</v>
      </c>
      <c r="AP26" s="56" t="str">
        <f t="shared" si="14"/>
        <v/>
      </c>
      <c r="AQ26" s="56" t="str">
        <f t="shared" si="15"/>
        <v/>
      </c>
      <c r="AR26" s="56" t="str">
        <f t="shared" si="16"/>
        <v/>
      </c>
      <c r="AS26" s="90">
        <f t="shared" si="17"/>
        <v>0</v>
      </c>
    </row>
    <row r="27" spans="1:45" ht="15.75" thickBot="1" x14ac:dyDescent="0.25">
      <c r="A27" s="68">
        <f t="shared" si="18"/>
        <v>20</v>
      </c>
      <c r="B27" s="59"/>
      <c r="C27" s="166"/>
      <c r="D27" s="166"/>
      <c r="E27" s="154"/>
      <c r="F27" s="48"/>
      <c r="G27" s="162"/>
      <c r="H27" s="152"/>
      <c r="I27" s="168"/>
      <c r="J27" s="160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3" t="str">
        <f t="shared" si="0"/>
        <v/>
      </c>
      <c r="X27" s="60" t="str">
        <f t="shared" si="1"/>
        <v/>
      </c>
      <c r="Y27" s="61" t="str">
        <f t="shared" si="2"/>
        <v/>
      </c>
      <c r="Z27" s="61" t="str">
        <f t="shared" si="3"/>
        <v/>
      </c>
      <c r="AA27" s="61" t="str">
        <f t="shared" si="4"/>
        <v/>
      </c>
      <c r="AB27" s="61" t="str">
        <f t="shared" si="5"/>
        <v/>
      </c>
      <c r="AC27" s="61" t="str">
        <f t="shared" si="6"/>
        <v/>
      </c>
      <c r="AD27" s="61" t="str">
        <f t="shared" si="7"/>
        <v/>
      </c>
      <c r="AE27" s="61" t="str">
        <f t="shared" si="8"/>
        <v/>
      </c>
      <c r="AF27" s="61" t="str">
        <f t="shared" si="24"/>
        <v/>
      </c>
      <c r="AG27" s="61" t="str">
        <f t="shared" si="25"/>
        <v/>
      </c>
      <c r="AH27" s="61" t="str">
        <f t="shared" si="26"/>
        <v/>
      </c>
      <c r="AI27" s="61" t="str">
        <f t="shared" si="9"/>
        <v/>
      </c>
      <c r="AJ27" s="61">
        <f t="shared" si="27"/>
        <v>0</v>
      </c>
      <c r="AK27" s="61" t="str">
        <f t="shared" si="10"/>
        <v/>
      </c>
      <c r="AL27" s="61" t="str">
        <f t="shared" si="11"/>
        <v/>
      </c>
      <c r="AM27" s="61" t="str">
        <f t="shared" si="12"/>
        <v/>
      </c>
      <c r="AN27" s="61" t="str">
        <f t="shared" si="13"/>
        <v/>
      </c>
      <c r="AO27" s="61">
        <f t="shared" si="19"/>
        <v>0</v>
      </c>
      <c r="AP27" s="61" t="str">
        <f t="shared" si="14"/>
        <v/>
      </c>
      <c r="AQ27" s="61" t="str">
        <f t="shared" si="15"/>
        <v/>
      </c>
      <c r="AR27" s="117" t="str">
        <f t="shared" si="16"/>
        <v/>
      </c>
      <c r="AS27" s="91">
        <f t="shared" si="17"/>
        <v>0</v>
      </c>
    </row>
  </sheetData>
  <sheetProtection algorithmName="SHA-512" hashValue="Nm3ECzBcHJDVnmocPIDVbrd4MmLI+MMOvGGQtvWFPp7sAafHCw+L8glTjNqqYQmaKI1iP16NwNPA8J5HRF7uFA==" saltValue="zeWY+ai6R1K6tp8Vr406yQ==" spinCount="100000" sheet="1" objects="1" scenarios="1"/>
  <mergeCells count="30">
    <mergeCell ref="AK5:AO5"/>
    <mergeCell ref="Z6:AA6"/>
    <mergeCell ref="AD6:AE6"/>
    <mergeCell ref="K3:M3"/>
    <mergeCell ref="K4:M4"/>
    <mergeCell ref="K5:M5"/>
    <mergeCell ref="N3:P3"/>
    <mergeCell ref="N4:P4"/>
    <mergeCell ref="N5:P5"/>
    <mergeCell ref="W3:W5"/>
    <mergeCell ref="AB6:AC6"/>
    <mergeCell ref="AF5:AI5"/>
    <mergeCell ref="X6:Y6"/>
    <mergeCell ref="K6:M6"/>
    <mergeCell ref="N6:P6"/>
    <mergeCell ref="T6:V6"/>
    <mergeCell ref="Q6:S6"/>
    <mergeCell ref="Q2:S2"/>
    <mergeCell ref="T2:V2"/>
    <mergeCell ref="A1:A2"/>
    <mergeCell ref="K2:M2"/>
    <mergeCell ref="N2:P2"/>
    <mergeCell ref="T3:V3"/>
    <mergeCell ref="T4:V4"/>
    <mergeCell ref="T5:V5"/>
    <mergeCell ref="Q3:S3"/>
    <mergeCell ref="Q4:S4"/>
    <mergeCell ref="Q5:S5"/>
    <mergeCell ref="C1:D1"/>
    <mergeCell ref="G1:J1"/>
  </mergeCells>
  <dataValidations count="9">
    <dataValidation type="list" allowBlank="1" showInputMessage="1" showErrorMessage="1" error="Entry must be M or F" sqref="H8:H27">
      <formula1>"M, F"</formula1>
    </dataValidation>
    <dataValidation allowBlank="1" showDropDown="1" showInputMessage="1" showErrorMessage="1" sqref="W8:W27"/>
    <dataValidation type="list" allowBlank="1" showInputMessage="1" showErrorMessage="1" sqref="M8:M27 V8:V27 P8:P27 S8:S27">
      <formula1>PrevSeasons</formula1>
    </dataValidation>
    <dataValidation type="list" allowBlank="1" showInputMessage="1" showErrorMessage="1" promptTitle="Last Grade played by player" sqref="T8:T27">
      <formula1>PreviousGrade</formula1>
    </dataValidation>
    <dataValidation type="list" allowBlank="1" showInputMessage="1" showErrorMessage="1" sqref="L8:L27 O8:O27 U8:U27 R8:R27">
      <formula1>PreviousPosition</formula1>
    </dataValidation>
    <dataValidation type="list" allowBlank="1" showInputMessage="1" showErrorMessage="1" promptTitle="Last Grade played by player" sqref="K8:K27">
      <formula1>STGBAGrades</formula1>
    </dataValidation>
    <dataValidation type="list" allowBlank="1" showInputMessage="1" showErrorMessage="1" promptTitle="Last Grade played by player" sqref="N8:N27">
      <formula1>CSMLBAGrades</formula1>
    </dataValidation>
    <dataValidation type="list" allowBlank="1" showInputMessage="1" showErrorMessage="1" promptTitle="Last Grade played by player" sqref="Q8:Q27">
      <formula1>JuniorGrades</formula1>
    </dataValidation>
    <dataValidation type="list" allowBlank="1" showInputMessage="1" showErrorMessage="1" sqref="G1">
      <formula1>AllClubs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S27"/>
  <sheetViews>
    <sheetView zoomScale="90" zoomScaleNormal="90" zoomScaleSheetLayoutView="100" workbookViewId="0">
      <selection activeCell="B5" sqref="B5"/>
    </sheetView>
  </sheetViews>
  <sheetFormatPr defaultColWidth="8.85546875" defaultRowHeight="12.75" x14ac:dyDescent="0.2"/>
  <cols>
    <col min="1" max="1" width="7.140625" style="135" bestFit="1" customWidth="1"/>
    <col min="2" max="2" width="16.28515625" style="21" bestFit="1" customWidth="1"/>
    <col min="3" max="3" width="16.140625" style="62" bestFit="1" customWidth="1"/>
    <col min="4" max="4" width="13.28515625" style="62" bestFit="1" customWidth="1"/>
    <col min="5" max="5" width="12.42578125" style="63" bestFit="1" customWidth="1"/>
    <col min="6" max="6" width="15.140625" style="62" bestFit="1" customWidth="1"/>
    <col min="7" max="7" width="42.140625" style="62" bestFit="1" customWidth="1"/>
    <col min="8" max="8" width="8.7109375" style="64" customWidth="1"/>
    <col min="9" max="9" width="10.5703125" style="62" bestFit="1" customWidth="1"/>
    <col min="10" max="10" width="16.28515625" style="62" bestFit="1" customWidth="1"/>
    <col min="11" max="11" width="12.5703125" style="64" bestFit="1" customWidth="1"/>
    <col min="12" max="12" width="5.7109375" style="65" bestFit="1" customWidth="1"/>
    <col min="13" max="13" width="8.5703125" style="65" bestFit="1" customWidth="1"/>
    <col min="14" max="14" width="12.5703125" style="65" bestFit="1" customWidth="1"/>
    <col min="15" max="15" width="6" style="65" bestFit="1" customWidth="1"/>
    <col min="16" max="16" width="8.5703125" style="65" bestFit="1" customWidth="1"/>
    <col min="17" max="17" width="12.5703125" style="65" customWidth="1"/>
    <col min="18" max="18" width="6" style="65" bestFit="1" customWidth="1"/>
    <col min="19" max="19" width="8.5703125" style="65" bestFit="1" customWidth="1"/>
    <col min="20" max="20" width="12.5703125" style="65" bestFit="1" customWidth="1"/>
    <col min="21" max="21" width="6" style="65" bestFit="1" customWidth="1"/>
    <col min="22" max="22" width="7.7109375" style="65" bestFit="1" customWidth="1"/>
    <col min="23" max="23" width="9.140625" style="64" customWidth="1"/>
    <col min="24" max="41" width="9.140625" style="66" hidden="1" customWidth="1"/>
    <col min="42" max="43" width="9.140625" style="66" customWidth="1"/>
    <col min="44" max="45" width="13.42578125" style="66" customWidth="1"/>
    <col min="46" max="16384" width="8.85546875" style="23"/>
  </cols>
  <sheetData>
    <row r="1" spans="1:45" ht="21" thickBot="1" x14ac:dyDescent="0.25">
      <c r="A1" s="212"/>
      <c r="B1" s="172" t="s">
        <v>67</v>
      </c>
      <c r="C1" s="226">
        <f>YEAR(CutOffAge)</f>
        <v>2018</v>
      </c>
      <c r="D1" s="226"/>
      <c r="E1" s="173"/>
      <c r="F1" s="174" t="s">
        <v>68</v>
      </c>
      <c r="G1" s="227"/>
      <c r="H1" s="228"/>
      <c r="I1" s="228"/>
      <c r="J1" s="229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107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12" t="s">
        <v>98</v>
      </c>
      <c r="AS1" s="69">
        <f>SUM(AQ8:AQ27)</f>
        <v>0</v>
      </c>
    </row>
    <row r="2" spans="1:45" s="28" customFormat="1" ht="45.75" thickBot="1" x14ac:dyDescent="0.25">
      <c r="A2" s="213"/>
      <c r="B2" s="140" t="s">
        <v>70</v>
      </c>
      <c r="C2" s="141" t="s">
        <v>71</v>
      </c>
      <c r="D2" s="142" t="s">
        <v>72</v>
      </c>
      <c r="E2" s="143" t="s">
        <v>73</v>
      </c>
      <c r="F2" s="144" t="s">
        <v>74</v>
      </c>
      <c r="G2" s="138" t="s">
        <v>75</v>
      </c>
      <c r="H2" s="145" t="s">
        <v>153</v>
      </c>
      <c r="I2" s="139" t="s">
        <v>152</v>
      </c>
      <c r="J2" s="139" t="s">
        <v>154</v>
      </c>
      <c r="K2" s="214" t="s">
        <v>108</v>
      </c>
      <c r="L2" s="215"/>
      <c r="M2" s="216"/>
      <c r="N2" s="215" t="s">
        <v>111</v>
      </c>
      <c r="O2" s="215"/>
      <c r="P2" s="216"/>
      <c r="Q2" s="209" t="s">
        <v>133</v>
      </c>
      <c r="R2" s="210"/>
      <c r="S2" s="211"/>
      <c r="T2" s="209" t="s">
        <v>112</v>
      </c>
      <c r="U2" s="210"/>
      <c r="V2" s="211"/>
      <c r="W2" s="88"/>
      <c r="X2" s="110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3"/>
      <c r="AS2" s="70"/>
    </row>
    <row r="3" spans="1:45" ht="17.25" customHeight="1" x14ac:dyDescent="0.2">
      <c r="A3" s="43"/>
      <c r="B3" s="175"/>
      <c r="C3" s="176"/>
      <c r="D3" s="177"/>
      <c r="E3" s="178"/>
      <c r="F3" s="146"/>
      <c r="G3" s="179"/>
      <c r="H3" s="178"/>
      <c r="I3" s="180"/>
      <c r="J3" s="156"/>
      <c r="K3" s="232" t="s">
        <v>109</v>
      </c>
      <c r="L3" s="233"/>
      <c r="M3" s="234"/>
      <c r="N3" s="233" t="s">
        <v>109</v>
      </c>
      <c r="O3" s="233"/>
      <c r="P3" s="234"/>
      <c r="Q3" s="217" t="s">
        <v>109</v>
      </c>
      <c r="R3" s="218"/>
      <c r="S3" s="219"/>
      <c r="T3" s="217" t="s">
        <v>109</v>
      </c>
      <c r="U3" s="218"/>
      <c r="V3" s="219"/>
      <c r="W3" s="238" t="s">
        <v>132</v>
      </c>
      <c r="X3" s="109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113" t="s">
        <v>30</v>
      </c>
      <c r="AS3" s="70">
        <f>SUM(AR8:AR27)</f>
        <v>0</v>
      </c>
    </row>
    <row r="4" spans="1:45" ht="17.25" customHeight="1" x14ac:dyDescent="0.2">
      <c r="A4" s="44" t="s">
        <v>65</v>
      </c>
      <c r="B4" s="181"/>
      <c r="C4" s="167"/>
      <c r="D4" s="182"/>
      <c r="E4" s="155"/>
      <c r="F4" s="45"/>
      <c r="G4" s="164"/>
      <c r="H4" s="155"/>
      <c r="I4" s="170"/>
      <c r="J4" s="183"/>
      <c r="K4" s="232" t="s">
        <v>110</v>
      </c>
      <c r="L4" s="233"/>
      <c r="M4" s="234"/>
      <c r="N4" s="233" t="s">
        <v>110</v>
      </c>
      <c r="O4" s="233"/>
      <c r="P4" s="234"/>
      <c r="Q4" s="220" t="s">
        <v>113</v>
      </c>
      <c r="R4" s="221"/>
      <c r="S4" s="222"/>
      <c r="T4" s="220" t="s">
        <v>113</v>
      </c>
      <c r="U4" s="221"/>
      <c r="V4" s="222"/>
      <c r="W4" s="238"/>
      <c r="X4" s="109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114" t="s">
        <v>77</v>
      </c>
      <c r="AS4" s="70">
        <f>SUM(AS1:AS3)</f>
        <v>0</v>
      </c>
    </row>
    <row r="5" spans="1:45" ht="17.25" customHeight="1" thickBot="1" x14ac:dyDescent="0.25">
      <c r="A5" s="44" t="s">
        <v>78</v>
      </c>
      <c r="B5" s="181"/>
      <c r="C5" s="167"/>
      <c r="D5" s="182"/>
      <c r="E5" s="155"/>
      <c r="F5" s="184"/>
      <c r="G5" s="164"/>
      <c r="H5" s="155"/>
      <c r="I5" s="170"/>
      <c r="J5" s="183"/>
      <c r="K5" s="235" t="s">
        <v>138</v>
      </c>
      <c r="L5" s="236"/>
      <c r="M5" s="237"/>
      <c r="N5" s="236"/>
      <c r="O5" s="236"/>
      <c r="P5" s="237"/>
      <c r="Q5" s="223"/>
      <c r="R5" s="224"/>
      <c r="S5" s="225"/>
      <c r="T5" s="223"/>
      <c r="U5" s="224"/>
      <c r="V5" s="225"/>
      <c r="W5" s="239"/>
      <c r="X5" s="109"/>
      <c r="Y5" s="98"/>
      <c r="Z5" s="98"/>
      <c r="AA5" s="98"/>
      <c r="AB5" s="98"/>
      <c r="AC5" s="98"/>
      <c r="AD5" s="98"/>
      <c r="AE5" s="98"/>
      <c r="AF5" s="230" t="s">
        <v>136</v>
      </c>
      <c r="AG5" s="230"/>
      <c r="AH5" s="230"/>
      <c r="AI5" s="230"/>
      <c r="AJ5" s="98"/>
      <c r="AK5" s="230" t="s">
        <v>115</v>
      </c>
      <c r="AL5" s="230"/>
      <c r="AM5" s="230"/>
      <c r="AN5" s="230"/>
      <c r="AO5" s="230"/>
      <c r="AP5" s="136"/>
      <c r="AQ5" s="98"/>
      <c r="AR5" s="102" t="s">
        <v>99</v>
      </c>
      <c r="AS5" s="71">
        <f>COUNTA(H8:H27)</f>
        <v>0</v>
      </c>
    </row>
    <row r="6" spans="1:45" ht="24.75" thickBot="1" x14ac:dyDescent="0.25">
      <c r="A6" s="46" t="s">
        <v>79</v>
      </c>
      <c r="B6" s="181"/>
      <c r="C6" s="167"/>
      <c r="D6" s="167"/>
      <c r="E6" s="155"/>
      <c r="F6" s="45"/>
      <c r="G6" s="164"/>
      <c r="H6" s="158"/>
      <c r="I6" s="170"/>
      <c r="J6" s="183"/>
      <c r="K6" s="241" t="s">
        <v>106</v>
      </c>
      <c r="L6" s="242"/>
      <c r="M6" s="243"/>
      <c r="N6" s="244" t="s">
        <v>101</v>
      </c>
      <c r="O6" s="245"/>
      <c r="P6" s="246"/>
      <c r="Q6" s="206" t="s">
        <v>134</v>
      </c>
      <c r="R6" s="207"/>
      <c r="S6" s="208"/>
      <c r="T6" s="206" t="s">
        <v>102</v>
      </c>
      <c r="U6" s="207"/>
      <c r="V6" s="208"/>
      <c r="W6" s="122" t="s">
        <v>115</v>
      </c>
      <c r="X6" s="240" t="s">
        <v>96</v>
      </c>
      <c r="Y6" s="231"/>
      <c r="Z6" s="231" t="s">
        <v>97</v>
      </c>
      <c r="AA6" s="231"/>
      <c r="AB6" s="231" t="s">
        <v>135</v>
      </c>
      <c r="AC6" s="231"/>
      <c r="AD6" s="231" t="s">
        <v>66</v>
      </c>
      <c r="AE6" s="231"/>
      <c r="AF6" s="137" t="s">
        <v>137</v>
      </c>
      <c r="AG6" s="137" t="s">
        <v>97</v>
      </c>
      <c r="AH6" s="137" t="s">
        <v>135</v>
      </c>
      <c r="AI6" s="137" t="s">
        <v>66</v>
      </c>
      <c r="AJ6" s="99"/>
      <c r="AK6" s="137" t="s">
        <v>137</v>
      </c>
      <c r="AL6" s="137" t="s">
        <v>97</v>
      </c>
      <c r="AM6" s="137" t="s">
        <v>135</v>
      </c>
      <c r="AN6" s="137" t="s">
        <v>66</v>
      </c>
      <c r="AO6" s="137" t="s">
        <v>139</v>
      </c>
      <c r="AP6" s="137"/>
      <c r="AQ6" s="103"/>
      <c r="AR6" s="103" t="s">
        <v>80</v>
      </c>
      <c r="AS6" s="72" t="e">
        <f>SUM(AS4/AS5)</f>
        <v>#DIV/0!</v>
      </c>
    </row>
    <row r="7" spans="1:45" ht="16.5" thickBot="1" x14ac:dyDescent="0.25">
      <c r="A7" s="47" t="s">
        <v>81</v>
      </c>
      <c r="B7" s="59"/>
      <c r="C7" s="166"/>
      <c r="D7" s="166"/>
      <c r="E7" s="154"/>
      <c r="F7" s="48"/>
      <c r="G7" s="162"/>
      <c r="H7" s="161"/>
      <c r="I7" s="168"/>
      <c r="J7" s="49"/>
      <c r="K7" s="50" t="s">
        <v>66</v>
      </c>
      <c r="L7" s="50" t="s">
        <v>103</v>
      </c>
      <c r="M7" s="50" t="s">
        <v>107</v>
      </c>
      <c r="N7" s="50" t="s">
        <v>66</v>
      </c>
      <c r="O7" s="50" t="s">
        <v>103</v>
      </c>
      <c r="P7" s="50" t="s">
        <v>107</v>
      </c>
      <c r="Q7" s="51" t="s">
        <v>66</v>
      </c>
      <c r="R7" s="50" t="s">
        <v>103</v>
      </c>
      <c r="S7" s="50" t="s">
        <v>107</v>
      </c>
      <c r="T7" s="51" t="s">
        <v>66</v>
      </c>
      <c r="U7" s="50" t="s">
        <v>103</v>
      </c>
      <c r="V7" s="50" t="s">
        <v>107</v>
      </c>
      <c r="W7" s="50"/>
      <c r="X7" s="52" t="s">
        <v>69</v>
      </c>
      <c r="Y7" s="53" t="s">
        <v>76</v>
      </c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 t="s">
        <v>139</v>
      </c>
      <c r="AQ7" s="53" t="s">
        <v>98</v>
      </c>
      <c r="AR7" s="115" t="s">
        <v>100</v>
      </c>
      <c r="AS7" s="116" t="s">
        <v>82</v>
      </c>
    </row>
    <row r="8" spans="1:45" ht="14.25" x14ac:dyDescent="0.2">
      <c r="A8" s="54">
        <v>1</v>
      </c>
      <c r="B8" s="175"/>
      <c r="C8" s="176"/>
      <c r="D8" s="177"/>
      <c r="E8" s="178"/>
      <c r="F8" s="146"/>
      <c r="G8" s="163"/>
      <c r="H8" s="147"/>
      <c r="I8" s="169"/>
      <c r="J8" s="15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8" t="str">
        <f t="shared" ref="W8:W27" si="0">IF(C8="","",AO8)</f>
        <v/>
      </c>
      <c r="X8" s="104" t="str">
        <f t="shared" ref="X8:X27" si="1">IF(ISBLANK(K8),"",VLOOKUP(K8,PreviousGradePoints,2,FALSE))</f>
        <v/>
      </c>
      <c r="Y8" s="105" t="str">
        <f t="shared" ref="Y8:Y27" si="2">IF(ISBLANK(L8),"",IF(K8="NPE",0,IF(LEFT(K8,2)="CS",VLOOKUP(L8,PreviousPositionPts,3),IF(LEFT(K8,2)="ML",VLOOKUP(L8,PreviousPositionPts,4),IF(LEFT(K8,2)="U1",VLOOKUP(L8,PreviousPositionPts,6),VLOOKUP(L8,PreviousPositionPts,2))))))</f>
        <v/>
      </c>
      <c r="Z8" s="106" t="str">
        <f t="shared" ref="Z8:Z27" si="3">IF(ISBLANK(N8),"",VLOOKUP(N8,PreviousGradePoints,2,FALSE))</f>
        <v/>
      </c>
      <c r="AA8" s="106" t="str">
        <f t="shared" ref="AA8:AA27" si="4">IF(ISBLANK(O8),"",IF(N8="NPE",0,IF(LEFT(N8,2)="CS",VLOOKUP(O8,PreviousPositionPts,3),IF(LEFT(N8,2)="ML",VLOOKUP(O8,PreviousPositionPts,4),IF(LEFT(N8,2)="U1",VLOOKUP(O8,PreviousPositionPts,6),VLOOKUP(O8,PreviousPositionPts,2))))))</f>
        <v/>
      </c>
      <c r="AB8" s="106" t="str">
        <f t="shared" ref="AB8:AB27" si="5">IF(ISBLANK(Q8),"",VLOOKUP(Q8,PreviousGradePoints,2,FALSE))</f>
        <v/>
      </c>
      <c r="AC8" s="106" t="str">
        <f t="shared" ref="AC8:AC27" si="6">IF(ISBLANK(R8),"",IF(Q8="NPE",0,IF(LEFT(Q8,2)="CS",VLOOKUP(R8,PreviousPositionPts,3),IF(LEFT(Q8,2)="ML",VLOOKUP(R8,PreviousPositionPts,4),IF(LEFT(Q8,2)="U1",VLOOKUP(R8,PreviousPositionPts,6),VLOOKUP(R8,PreviousPositionPts,2))))))</f>
        <v/>
      </c>
      <c r="AD8" s="106" t="str">
        <f t="shared" ref="AD8:AD27" si="7">IF(ISBLANK(T8),"",VLOOKUP(T8,PreviousGradePoints,2,FALSE))</f>
        <v/>
      </c>
      <c r="AE8" s="106" t="str">
        <f t="shared" ref="AE8:AE27" si="8">IF(ISBLANK(U8),"",IF(T8="NPE",0,IF(LEFT(T8,2)="CS",VLOOKUP(U8,PreviousPositionPts,3),IF(LEFT(T8,2)="ML",VLOOKUP(U8,PreviousPositionPts,4),IF(LEFT(T8,2)="U1",VLOOKUP(U8,PreviousPositionPts,6),VLOOKUP(U8,PreviousPositionPts,2))))))</f>
        <v/>
      </c>
      <c r="AF8" s="106" t="str">
        <f>IF(AND(ISNUMBER(X8),ISNUMBER(Y8)),X8+Y8,"")</f>
        <v/>
      </c>
      <c r="AG8" s="106" t="str">
        <f>IF(AND(ISNUMBER(Z8),ISNUMBER(AA8)),Z8+AA8,"")</f>
        <v/>
      </c>
      <c r="AH8" s="106" t="str">
        <f>IF(AND(ISNUMBER(AB8),ISNUMBER(AC8)),AB8+AC8,"")</f>
        <v/>
      </c>
      <c r="AI8" s="106" t="str">
        <f t="shared" ref="AI8:AI27" si="9">IF(AND(ISNUMBER(AD8),ISNUMBER(AE8)),AD8+AE8,"")</f>
        <v/>
      </c>
      <c r="AJ8" s="106">
        <f>MIN(AF8:AI8)</f>
        <v>0</v>
      </c>
      <c r="AK8" s="86" t="str">
        <f t="shared" ref="AK8:AK27" si="10">IF(ISBLANK(K8),"",VLOOKUP(K8,PreviousGradePoints,3,FALSE)+0)</f>
        <v/>
      </c>
      <c r="AL8" s="86" t="str">
        <f t="shared" ref="AL8:AL27" si="11">IF(ISBLANK(N8),"",VLOOKUP(N8,PreviousGradePoints,3,FALSE)+0)</f>
        <v/>
      </c>
      <c r="AM8" s="86" t="str">
        <f t="shared" ref="AM8:AM27" si="12">IF(ISBLANK(Q8),"",VLOOKUP(Q8,PreviousGradePoints,3,FALSE)+0)</f>
        <v/>
      </c>
      <c r="AN8" s="86" t="str">
        <f t="shared" ref="AN8:AN27" si="13">IF(ISBLANK(T8),"",VLOOKUP(T8,PreviousGradePoints,3,FALSE)+0)</f>
        <v/>
      </c>
      <c r="AO8" s="86">
        <f>MAX(AK8:AN8)</f>
        <v>0</v>
      </c>
      <c r="AP8" s="86" t="str">
        <f t="shared" ref="AP8:AP27" si="14">IF(C8="","",AO8)</f>
        <v/>
      </c>
      <c r="AQ8" s="106" t="str">
        <f t="shared" ref="AQ8:AQ27" si="15">IF(K8="NPE",SUM(AJ$8:AJ$27)/COUNTIF(AJ$8:AJ$27,"&gt;0"),IF(AJ8=0,"",AJ8))</f>
        <v/>
      </c>
      <c r="AR8" s="86" t="str">
        <f t="shared" ref="AR8:AR27" si="16">IF(ISBLANK(E8),"",IF(H8="M",VLOOKUP((INT((CutOffAge-E8)/365)),AgeTable,2),55))</f>
        <v/>
      </c>
      <c r="AS8" s="89">
        <f t="shared" ref="AS8:AS27" si="17">SUM(AQ8:AR8)</f>
        <v>0</v>
      </c>
    </row>
    <row r="9" spans="1:45" ht="14.25" x14ac:dyDescent="0.2">
      <c r="A9" s="57">
        <f t="shared" ref="A9:A27" si="18">SUM(A8+1)</f>
        <v>2</v>
      </c>
      <c r="B9" s="181"/>
      <c r="C9" s="167"/>
      <c r="D9" s="182"/>
      <c r="E9" s="155"/>
      <c r="F9" s="45"/>
      <c r="G9" s="165"/>
      <c r="H9" s="149"/>
      <c r="I9" s="171"/>
      <c r="J9" s="185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0" t="str">
        <f t="shared" si="0"/>
        <v/>
      </c>
      <c r="X9" s="55" t="str">
        <f t="shared" si="1"/>
        <v/>
      </c>
      <c r="Y9" s="56" t="str">
        <f t="shared" si="2"/>
        <v/>
      </c>
      <c r="Z9" s="56" t="str">
        <f t="shared" si="3"/>
        <v/>
      </c>
      <c r="AA9" s="56" t="str">
        <f t="shared" si="4"/>
        <v/>
      </c>
      <c r="AB9" s="56" t="str">
        <f t="shared" si="5"/>
        <v/>
      </c>
      <c r="AC9" s="56" t="str">
        <f t="shared" si="6"/>
        <v/>
      </c>
      <c r="AD9" s="56" t="str">
        <f t="shared" si="7"/>
        <v/>
      </c>
      <c r="AE9" s="56" t="str">
        <f t="shared" si="8"/>
        <v/>
      </c>
      <c r="AF9" s="56" t="str">
        <f>IF(AND(ISNUMBER(X9),ISNUMBER(Y9)),X9+Y9,"")</f>
        <v/>
      </c>
      <c r="AG9" s="56" t="str">
        <f>IF(AND(ISNUMBER(Z9),ISNUMBER(AA9)),Z9+AA9,"")</f>
        <v/>
      </c>
      <c r="AH9" s="56" t="str">
        <f>IF(AND(ISNUMBER(AB9),ISNUMBER(AC9)),AB9+AC9,"")</f>
        <v/>
      </c>
      <c r="AI9" s="56" t="str">
        <f t="shared" si="9"/>
        <v/>
      </c>
      <c r="AJ9" s="56">
        <f>MIN(AF9:AI9)</f>
        <v>0</v>
      </c>
      <c r="AK9" s="56" t="str">
        <f t="shared" si="10"/>
        <v/>
      </c>
      <c r="AL9" s="56" t="str">
        <f t="shared" si="11"/>
        <v/>
      </c>
      <c r="AM9" s="56" t="str">
        <f t="shared" si="12"/>
        <v/>
      </c>
      <c r="AN9" s="56" t="str">
        <f t="shared" si="13"/>
        <v/>
      </c>
      <c r="AO9" s="56">
        <f t="shared" ref="AO9:AO27" si="19">MAX(AK9:AN9)</f>
        <v>0</v>
      </c>
      <c r="AP9" s="56" t="str">
        <f t="shared" si="14"/>
        <v/>
      </c>
      <c r="AQ9" s="56" t="str">
        <f t="shared" si="15"/>
        <v/>
      </c>
      <c r="AR9" s="56" t="str">
        <f t="shared" si="16"/>
        <v/>
      </c>
      <c r="AS9" s="90">
        <f t="shared" si="17"/>
        <v>0</v>
      </c>
    </row>
    <row r="10" spans="1:45" ht="14.25" x14ac:dyDescent="0.2">
      <c r="A10" s="57">
        <f t="shared" si="18"/>
        <v>3</v>
      </c>
      <c r="B10" s="181"/>
      <c r="C10" s="167"/>
      <c r="D10" s="182"/>
      <c r="E10" s="155"/>
      <c r="F10" s="45"/>
      <c r="G10" s="165"/>
      <c r="H10" s="149"/>
      <c r="I10" s="171"/>
      <c r="J10" s="185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0" t="str">
        <f t="shared" si="0"/>
        <v/>
      </c>
      <c r="X10" s="55" t="str">
        <f t="shared" si="1"/>
        <v/>
      </c>
      <c r="Y10" s="56" t="str">
        <f t="shared" si="2"/>
        <v/>
      </c>
      <c r="Z10" s="56" t="str">
        <f t="shared" si="3"/>
        <v/>
      </c>
      <c r="AA10" s="56" t="str">
        <f t="shared" si="4"/>
        <v/>
      </c>
      <c r="AB10" s="56" t="str">
        <f t="shared" si="5"/>
        <v/>
      </c>
      <c r="AC10" s="56" t="str">
        <f t="shared" si="6"/>
        <v/>
      </c>
      <c r="AD10" s="56" t="str">
        <f t="shared" si="7"/>
        <v/>
      </c>
      <c r="AE10" s="56" t="str">
        <f t="shared" si="8"/>
        <v/>
      </c>
      <c r="AF10" s="56" t="str">
        <f t="shared" ref="AF10:AF27" si="20">IF(AND(ISNUMBER(X10),ISNUMBER(Y10)),X10+Y10,"")</f>
        <v/>
      </c>
      <c r="AG10" s="56" t="str">
        <f t="shared" ref="AG10:AG27" si="21">IF(AND(ISNUMBER(Z10),ISNUMBER(AA10)),Z10+AA10,"")</f>
        <v/>
      </c>
      <c r="AH10" s="56" t="str">
        <f t="shared" ref="AH10:AH27" si="22">IF(AND(ISNUMBER(AB10),ISNUMBER(AC10)),AB10+AC10,"")</f>
        <v/>
      </c>
      <c r="AI10" s="56" t="str">
        <f t="shared" si="9"/>
        <v/>
      </c>
      <c r="AJ10" s="56">
        <f t="shared" ref="AJ10:AJ27" si="23">MIN(AF10:AI10)</f>
        <v>0</v>
      </c>
      <c r="AK10" s="56" t="str">
        <f t="shared" si="10"/>
        <v/>
      </c>
      <c r="AL10" s="56" t="str">
        <f t="shared" si="11"/>
        <v/>
      </c>
      <c r="AM10" s="56" t="str">
        <f t="shared" si="12"/>
        <v/>
      </c>
      <c r="AN10" s="56" t="str">
        <f t="shared" si="13"/>
        <v/>
      </c>
      <c r="AO10" s="56">
        <f t="shared" si="19"/>
        <v>0</v>
      </c>
      <c r="AP10" s="56" t="str">
        <f t="shared" si="14"/>
        <v/>
      </c>
      <c r="AQ10" s="56" t="str">
        <f t="shared" si="15"/>
        <v/>
      </c>
      <c r="AR10" s="56" t="str">
        <f t="shared" si="16"/>
        <v/>
      </c>
      <c r="AS10" s="90">
        <f t="shared" si="17"/>
        <v>0</v>
      </c>
    </row>
    <row r="11" spans="1:45" ht="14.25" x14ac:dyDescent="0.2">
      <c r="A11" s="57">
        <f t="shared" si="18"/>
        <v>4</v>
      </c>
      <c r="B11" s="181"/>
      <c r="C11" s="167"/>
      <c r="D11" s="167"/>
      <c r="E11" s="155"/>
      <c r="F11" s="45"/>
      <c r="G11" s="165"/>
      <c r="H11" s="149"/>
      <c r="I11" s="171"/>
      <c r="J11" s="185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0" t="str">
        <f t="shared" si="0"/>
        <v/>
      </c>
      <c r="X11" s="55" t="str">
        <f t="shared" si="1"/>
        <v/>
      </c>
      <c r="Y11" s="56" t="str">
        <f t="shared" si="2"/>
        <v/>
      </c>
      <c r="Z11" s="56" t="str">
        <f t="shared" si="3"/>
        <v/>
      </c>
      <c r="AA11" s="56" t="str">
        <f t="shared" si="4"/>
        <v/>
      </c>
      <c r="AB11" s="56" t="str">
        <f t="shared" si="5"/>
        <v/>
      </c>
      <c r="AC11" s="56" t="str">
        <f t="shared" si="6"/>
        <v/>
      </c>
      <c r="AD11" s="56" t="str">
        <f t="shared" si="7"/>
        <v/>
      </c>
      <c r="AE11" s="56" t="str">
        <f t="shared" si="8"/>
        <v/>
      </c>
      <c r="AF11" s="56" t="str">
        <f t="shared" si="20"/>
        <v/>
      </c>
      <c r="AG11" s="56" t="str">
        <f t="shared" si="21"/>
        <v/>
      </c>
      <c r="AH11" s="56" t="str">
        <f t="shared" si="22"/>
        <v/>
      </c>
      <c r="AI11" s="56" t="str">
        <f t="shared" si="9"/>
        <v/>
      </c>
      <c r="AJ11" s="56">
        <f t="shared" si="23"/>
        <v>0</v>
      </c>
      <c r="AK11" s="56" t="str">
        <f t="shared" si="10"/>
        <v/>
      </c>
      <c r="AL11" s="56" t="str">
        <f t="shared" si="11"/>
        <v/>
      </c>
      <c r="AM11" s="56" t="str">
        <f t="shared" si="12"/>
        <v/>
      </c>
      <c r="AN11" s="56" t="str">
        <f t="shared" si="13"/>
        <v/>
      </c>
      <c r="AO11" s="56">
        <f t="shared" si="19"/>
        <v>0</v>
      </c>
      <c r="AP11" s="56" t="str">
        <f t="shared" si="14"/>
        <v/>
      </c>
      <c r="AQ11" s="56" t="str">
        <f t="shared" si="15"/>
        <v/>
      </c>
      <c r="AR11" s="56" t="str">
        <f t="shared" si="16"/>
        <v/>
      </c>
      <c r="AS11" s="90">
        <f t="shared" si="17"/>
        <v>0</v>
      </c>
    </row>
    <row r="12" spans="1:45" ht="14.25" x14ac:dyDescent="0.2">
      <c r="A12" s="57">
        <f t="shared" si="18"/>
        <v>5</v>
      </c>
      <c r="B12" s="181"/>
      <c r="C12" s="167"/>
      <c r="D12" s="167"/>
      <c r="E12" s="155"/>
      <c r="F12" s="45"/>
      <c r="G12" s="165"/>
      <c r="H12" s="149"/>
      <c r="I12" s="171"/>
      <c r="J12" s="185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0" t="str">
        <f t="shared" si="0"/>
        <v/>
      </c>
      <c r="X12" s="55" t="str">
        <f t="shared" si="1"/>
        <v/>
      </c>
      <c r="Y12" s="56" t="str">
        <f t="shared" si="2"/>
        <v/>
      </c>
      <c r="Z12" s="56" t="str">
        <f t="shared" si="3"/>
        <v/>
      </c>
      <c r="AA12" s="56" t="str">
        <f t="shared" si="4"/>
        <v/>
      </c>
      <c r="AB12" s="56" t="str">
        <f t="shared" si="5"/>
        <v/>
      </c>
      <c r="AC12" s="56" t="str">
        <f t="shared" si="6"/>
        <v/>
      </c>
      <c r="AD12" s="56" t="str">
        <f t="shared" si="7"/>
        <v/>
      </c>
      <c r="AE12" s="56" t="str">
        <f t="shared" si="8"/>
        <v/>
      </c>
      <c r="AF12" s="56" t="str">
        <f t="shared" si="20"/>
        <v/>
      </c>
      <c r="AG12" s="56" t="str">
        <f t="shared" si="21"/>
        <v/>
      </c>
      <c r="AH12" s="56" t="str">
        <f t="shared" si="22"/>
        <v/>
      </c>
      <c r="AI12" s="56" t="str">
        <f t="shared" si="9"/>
        <v/>
      </c>
      <c r="AJ12" s="56">
        <f t="shared" si="23"/>
        <v>0</v>
      </c>
      <c r="AK12" s="56" t="str">
        <f t="shared" si="10"/>
        <v/>
      </c>
      <c r="AL12" s="56" t="str">
        <f t="shared" si="11"/>
        <v/>
      </c>
      <c r="AM12" s="56" t="str">
        <f t="shared" si="12"/>
        <v/>
      </c>
      <c r="AN12" s="56" t="str">
        <f t="shared" si="13"/>
        <v/>
      </c>
      <c r="AO12" s="56">
        <f t="shared" si="19"/>
        <v>0</v>
      </c>
      <c r="AP12" s="56" t="str">
        <f t="shared" si="14"/>
        <v/>
      </c>
      <c r="AQ12" s="56" t="str">
        <f t="shared" si="15"/>
        <v/>
      </c>
      <c r="AR12" s="56" t="str">
        <f t="shared" si="16"/>
        <v/>
      </c>
      <c r="AS12" s="90">
        <f t="shared" si="17"/>
        <v>0</v>
      </c>
    </row>
    <row r="13" spans="1:45" ht="14.25" x14ac:dyDescent="0.2">
      <c r="A13" s="57">
        <f t="shared" si="18"/>
        <v>6</v>
      </c>
      <c r="B13" s="181"/>
      <c r="C13" s="167"/>
      <c r="D13" s="167"/>
      <c r="E13" s="155"/>
      <c r="F13" s="45"/>
      <c r="G13" s="165"/>
      <c r="H13" s="149"/>
      <c r="I13" s="171"/>
      <c r="J13" s="185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0" t="str">
        <f t="shared" si="0"/>
        <v/>
      </c>
      <c r="X13" s="55" t="str">
        <f t="shared" si="1"/>
        <v/>
      </c>
      <c r="Y13" s="56" t="str">
        <f t="shared" si="2"/>
        <v/>
      </c>
      <c r="Z13" s="56" t="str">
        <f t="shared" si="3"/>
        <v/>
      </c>
      <c r="AA13" s="56" t="str">
        <f t="shared" si="4"/>
        <v/>
      </c>
      <c r="AB13" s="56" t="str">
        <f t="shared" si="5"/>
        <v/>
      </c>
      <c r="AC13" s="56" t="str">
        <f t="shared" si="6"/>
        <v/>
      </c>
      <c r="AD13" s="56" t="str">
        <f t="shared" si="7"/>
        <v/>
      </c>
      <c r="AE13" s="56" t="str">
        <f t="shared" si="8"/>
        <v/>
      </c>
      <c r="AF13" s="56" t="str">
        <f t="shared" si="20"/>
        <v/>
      </c>
      <c r="AG13" s="56" t="str">
        <f t="shared" si="21"/>
        <v/>
      </c>
      <c r="AH13" s="56" t="str">
        <f t="shared" si="22"/>
        <v/>
      </c>
      <c r="AI13" s="56" t="str">
        <f t="shared" si="9"/>
        <v/>
      </c>
      <c r="AJ13" s="56">
        <f t="shared" si="23"/>
        <v>0</v>
      </c>
      <c r="AK13" s="56" t="str">
        <f t="shared" si="10"/>
        <v/>
      </c>
      <c r="AL13" s="56" t="str">
        <f t="shared" si="11"/>
        <v/>
      </c>
      <c r="AM13" s="56" t="str">
        <f t="shared" si="12"/>
        <v/>
      </c>
      <c r="AN13" s="56" t="str">
        <f t="shared" si="13"/>
        <v/>
      </c>
      <c r="AO13" s="56">
        <f t="shared" si="19"/>
        <v>0</v>
      </c>
      <c r="AP13" s="56" t="str">
        <f t="shared" si="14"/>
        <v/>
      </c>
      <c r="AQ13" s="56" t="str">
        <f t="shared" si="15"/>
        <v/>
      </c>
      <c r="AR13" s="56" t="str">
        <f t="shared" si="16"/>
        <v/>
      </c>
      <c r="AS13" s="90">
        <f t="shared" si="17"/>
        <v>0</v>
      </c>
    </row>
    <row r="14" spans="1:45" ht="14.25" x14ac:dyDescent="0.2">
      <c r="A14" s="57">
        <f t="shared" si="18"/>
        <v>7</v>
      </c>
      <c r="B14" s="181"/>
      <c r="C14" s="167"/>
      <c r="D14" s="167"/>
      <c r="E14" s="155"/>
      <c r="F14" s="45"/>
      <c r="G14" s="165"/>
      <c r="H14" s="149"/>
      <c r="I14" s="171"/>
      <c r="J14" s="185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0" t="str">
        <f t="shared" si="0"/>
        <v/>
      </c>
      <c r="X14" s="55" t="str">
        <f t="shared" si="1"/>
        <v/>
      </c>
      <c r="Y14" s="56" t="str">
        <f t="shared" si="2"/>
        <v/>
      </c>
      <c r="Z14" s="56" t="str">
        <f t="shared" si="3"/>
        <v/>
      </c>
      <c r="AA14" s="56" t="str">
        <f t="shared" si="4"/>
        <v/>
      </c>
      <c r="AB14" s="56" t="str">
        <f t="shared" si="5"/>
        <v/>
      </c>
      <c r="AC14" s="56" t="str">
        <f t="shared" si="6"/>
        <v/>
      </c>
      <c r="AD14" s="56" t="str">
        <f t="shared" si="7"/>
        <v/>
      </c>
      <c r="AE14" s="56" t="str">
        <f t="shared" si="8"/>
        <v/>
      </c>
      <c r="AF14" s="56" t="str">
        <f t="shared" si="20"/>
        <v/>
      </c>
      <c r="AG14" s="56" t="str">
        <f t="shared" si="21"/>
        <v/>
      </c>
      <c r="AH14" s="56" t="str">
        <f t="shared" si="22"/>
        <v/>
      </c>
      <c r="AI14" s="56" t="str">
        <f t="shared" si="9"/>
        <v/>
      </c>
      <c r="AJ14" s="56">
        <f t="shared" si="23"/>
        <v>0</v>
      </c>
      <c r="AK14" s="56" t="str">
        <f t="shared" si="10"/>
        <v/>
      </c>
      <c r="AL14" s="56" t="str">
        <f t="shared" si="11"/>
        <v/>
      </c>
      <c r="AM14" s="56" t="str">
        <f t="shared" si="12"/>
        <v/>
      </c>
      <c r="AN14" s="56" t="str">
        <f t="shared" si="13"/>
        <v/>
      </c>
      <c r="AO14" s="56">
        <f t="shared" si="19"/>
        <v>0</v>
      </c>
      <c r="AP14" s="56" t="str">
        <f t="shared" si="14"/>
        <v/>
      </c>
      <c r="AQ14" s="56" t="str">
        <f t="shared" si="15"/>
        <v/>
      </c>
      <c r="AR14" s="56" t="str">
        <f t="shared" si="16"/>
        <v/>
      </c>
      <c r="AS14" s="90">
        <f t="shared" si="17"/>
        <v>0</v>
      </c>
    </row>
    <row r="15" spans="1:45" ht="14.25" x14ac:dyDescent="0.2">
      <c r="A15" s="57">
        <f t="shared" si="18"/>
        <v>8</v>
      </c>
      <c r="B15" s="181"/>
      <c r="C15" s="167"/>
      <c r="D15" s="167"/>
      <c r="E15" s="155"/>
      <c r="F15" s="45"/>
      <c r="G15" s="165"/>
      <c r="H15" s="149"/>
      <c r="I15" s="171"/>
      <c r="J15" s="185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0" t="str">
        <f t="shared" si="0"/>
        <v/>
      </c>
      <c r="X15" s="55" t="str">
        <f t="shared" si="1"/>
        <v/>
      </c>
      <c r="Y15" s="56" t="str">
        <f t="shared" si="2"/>
        <v/>
      </c>
      <c r="Z15" s="56" t="str">
        <f t="shared" si="3"/>
        <v/>
      </c>
      <c r="AA15" s="56" t="str">
        <f t="shared" si="4"/>
        <v/>
      </c>
      <c r="AB15" s="56" t="str">
        <f t="shared" si="5"/>
        <v/>
      </c>
      <c r="AC15" s="56" t="str">
        <f t="shared" si="6"/>
        <v/>
      </c>
      <c r="AD15" s="56" t="str">
        <f t="shared" si="7"/>
        <v/>
      </c>
      <c r="AE15" s="56" t="str">
        <f t="shared" si="8"/>
        <v/>
      </c>
      <c r="AF15" s="56" t="str">
        <f t="shared" si="20"/>
        <v/>
      </c>
      <c r="AG15" s="56" t="str">
        <f t="shared" si="21"/>
        <v/>
      </c>
      <c r="AH15" s="56" t="str">
        <f t="shared" si="22"/>
        <v/>
      </c>
      <c r="AI15" s="56" t="str">
        <f t="shared" si="9"/>
        <v/>
      </c>
      <c r="AJ15" s="56">
        <f t="shared" si="23"/>
        <v>0</v>
      </c>
      <c r="AK15" s="56" t="str">
        <f t="shared" si="10"/>
        <v/>
      </c>
      <c r="AL15" s="56" t="str">
        <f t="shared" si="11"/>
        <v/>
      </c>
      <c r="AM15" s="56" t="str">
        <f t="shared" si="12"/>
        <v/>
      </c>
      <c r="AN15" s="56" t="str">
        <f t="shared" si="13"/>
        <v/>
      </c>
      <c r="AO15" s="56">
        <f t="shared" si="19"/>
        <v>0</v>
      </c>
      <c r="AP15" s="56" t="str">
        <f t="shared" si="14"/>
        <v/>
      </c>
      <c r="AQ15" s="56" t="str">
        <f t="shared" si="15"/>
        <v/>
      </c>
      <c r="AR15" s="56" t="str">
        <f t="shared" si="16"/>
        <v/>
      </c>
      <c r="AS15" s="90">
        <f t="shared" si="17"/>
        <v>0</v>
      </c>
    </row>
    <row r="16" spans="1:45" ht="14.25" x14ac:dyDescent="0.2">
      <c r="A16" s="57">
        <f t="shared" si="18"/>
        <v>9</v>
      </c>
      <c r="B16" s="181"/>
      <c r="C16" s="167"/>
      <c r="D16" s="167"/>
      <c r="E16" s="155"/>
      <c r="F16" s="45"/>
      <c r="G16" s="165"/>
      <c r="H16" s="149"/>
      <c r="I16" s="171"/>
      <c r="J16" s="185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0" t="str">
        <f t="shared" si="0"/>
        <v/>
      </c>
      <c r="X16" s="55" t="str">
        <f t="shared" si="1"/>
        <v/>
      </c>
      <c r="Y16" s="56" t="str">
        <f t="shared" si="2"/>
        <v/>
      </c>
      <c r="Z16" s="56" t="str">
        <f t="shared" si="3"/>
        <v/>
      </c>
      <c r="AA16" s="56" t="str">
        <f t="shared" si="4"/>
        <v/>
      </c>
      <c r="AB16" s="56" t="str">
        <f t="shared" si="5"/>
        <v/>
      </c>
      <c r="AC16" s="56" t="str">
        <f t="shared" si="6"/>
        <v/>
      </c>
      <c r="AD16" s="56" t="str">
        <f t="shared" si="7"/>
        <v/>
      </c>
      <c r="AE16" s="56" t="str">
        <f t="shared" si="8"/>
        <v/>
      </c>
      <c r="AF16" s="56" t="str">
        <f t="shared" si="20"/>
        <v/>
      </c>
      <c r="AG16" s="56" t="str">
        <f t="shared" si="21"/>
        <v/>
      </c>
      <c r="AH16" s="56" t="str">
        <f t="shared" si="22"/>
        <v/>
      </c>
      <c r="AI16" s="56" t="str">
        <f t="shared" si="9"/>
        <v/>
      </c>
      <c r="AJ16" s="56">
        <f t="shared" si="23"/>
        <v>0</v>
      </c>
      <c r="AK16" s="56" t="str">
        <f t="shared" si="10"/>
        <v/>
      </c>
      <c r="AL16" s="56" t="str">
        <f t="shared" si="11"/>
        <v/>
      </c>
      <c r="AM16" s="56" t="str">
        <f t="shared" si="12"/>
        <v/>
      </c>
      <c r="AN16" s="56" t="str">
        <f t="shared" si="13"/>
        <v/>
      </c>
      <c r="AO16" s="56">
        <f t="shared" si="19"/>
        <v>0</v>
      </c>
      <c r="AP16" s="56" t="str">
        <f t="shared" si="14"/>
        <v/>
      </c>
      <c r="AQ16" s="56" t="str">
        <f t="shared" si="15"/>
        <v/>
      </c>
      <c r="AR16" s="56" t="str">
        <f t="shared" si="16"/>
        <v/>
      </c>
      <c r="AS16" s="90">
        <f t="shared" si="17"/>
        <v>0</v>
      </c>
    </row>
    <row r="17" spans="1:45" ht="14.25" x14ac:dyDescent="0.2">
      <c r="A17" s="57">
        <f t="shared" si="18"/>
        <v>10</v>
      </c>
      <c r="B17" s="181"/>
      <c r="C17" s="167"/>
      <c r="D17" s="167"/>
      <c r="E17" s="155"/>
      <c r="F17" s="45"/>
      <c r="G17" s="165"/>
      <c r="H17" s="149"/>
      <c r="I17" s="171"/>
      <c r="J17" s="185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0" t="str">
        <f t="shared" si="0"/>
        <v/>
      </c>
      <c r="X17" s="55" t="str">
        <f t="shared" si="1"/>
        <v/>
      </c>
      <c r="Y17" s="56" t="str">
        <f t="shared" si="2"/>
        <v/>
      </c>
      <c r="Z17" s="56" t="str">
        <f t="shared" si="3"/>
        <v/>
      </c>
      <c r="AA17" s="56" t="str">
        <f t="shared" si="4"/>
        <v/>
      </c>
      <c r="AB17" s="56" t="str">
        <f t="shared" si="5"/>
        <v/>
      </c>
      <c r="AC17" s="56" t="str">
        <f t="shared" si="6"/>
        <v/>
      </c>
      <c r="AD17" s="56" t="str">
        <f t="shared" si="7"/>
        <v/>
      </c>
      <c r="AE17" s="56" t="str">
        <f t="shared" si="8"/>
        <v/>
      </c>
      <c r="AF17" s="56" t="str">
        <f t="shared" si="20"/>
        <v/>
      </c>
      <c r="AG17" s="56" t="str">
        <f t="shared" si="21"/>
        <v/>
      </c>
      <c r="AH17" s="56" t="str">
        <f t="shared" si="22"/>
        <v/>
      </c>
      <c r="AI17" s="56" t="str">
        <f t="shared" si="9"/>
        <v/>
      </c>
      <c r="AJ17" s="56">
        <f t="shared" si="23"/>
        <v>0</v>
      </c>
      <c r="AK17" s="56" t="str">
        <f t="shared" si="10"/>
        <v/>
      </c>
      <c r="AL17" s="56" t="str">
        <f t="shared" si="11"/>
        <v/>
      </c>
      <c r="AM17" s="56" t="str">
        <f t="shared" si="12"/>
        <v/>
      </c>
      <c r="AN17" s="56" t="str">
        <f t="shared" si="13"/>
        <v/>
      </c>
      <c r="AO17" s="56">
        <f t="shared" si="19"/>
        <v>0</v>
      </c>
      <c r="AP17" s="56" t="str">
        <f t="shared" si="14"/>
        <v/>
      </c>
      <c r="AQ17" s="56" t="str">
        <f t="shared" si="15"/>
        <v/>
      </c>
      <c r="AR17" s="56" t="str">
        <f t="shared" si="16"/>
        <v/>
      </c>
      <c r="AS17" s="90">
        <f t="shared" si="17"/>
        <v>0</v>
      </c>
    </row>
    <row r="18" spans="1:45" ht="14.25" x14ac:dyDescent="0.2">
      <c r="A18" s="57">
        <f t="shared" si="18"/>
        <v>11</v>
      </c>
      <c r="B18" s="181"/>
      <c r="C18" s="167"/>
      <c r="D18" s="167"/>
      <c r="E18" s="155"/>
      <c r="F18" s="45"/>
      <c r="G18" s="165"/>
      <c r="H18" s="149"/>
      <c r="I18" s="171"/>
      <c r="J18" s="185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0" t="str">
        <f t="shared" si="0"/>
        <v/>
      </c>
      <c r="X18" s="55" t="str">
        <f t="shared" si="1"/>
        <v/>
      </c>
      <c r="Y18" s="56" t="str">
        <f t="shared" si="2"/>
        <v/>
      </c>
      <c r="Z18" s="56" t="str">
        <f t="shared" si="3"/>
        <v/>
      </c>
      <c r="AA18" s="56" t="str">
        <f t="shared" si="4"/>
        <v/>
      </c>
      <c r="AB18" s="56" t="str">
        <f t="shared" si="5"/>
        <v/>
      </c>
      <c r="AC18" s="56" t="str">
        <f t="shared" si="6"/>
        <v/>
      </c>
      <c r="AD18" s="56" t="str">
        <f t="shared" si="7"/>
        <v/>
      </c>
      <c r="AE18" s="56" t="str">
        <f t="shared" si="8"/>
        <v/>
      </c>
      <c r="AF18" s="56" t="str">
        <f t="shared" si="20"/>
        <v/>
      </c>
      <c r="AG18" s="56" t="str">
        <f t="shared" si="21"/>
        <v/>
      </c>
      <c r="AH18" s="56" t="str">
        <f t="shared" si="22"/>
        <v/>
      </c>
      <c r="AI18" s="56" t="str">
        <f t="shared" si="9"/>
        <v/>
      </c>
      <c r="AJ18" s="56">
        <f t="shared" si="23"/>
        <v>0</v>
      </c>
      <c r="AK18" s="56" t="str">
        <f t="shared" si="10"/>
        <v/>
      </c>
      <c r="AL18" s="56" t="str">
        <f t="shared" si="11"/>
        <v/>
      </c>
      <c r="AM18" s="56" t="str">
        <f t="shared" si="12"/>
        <v/>
      </c>
      <c r="AN18" s="56" t="str">
        <f t="shared" si="13"/>
        <v/>
      </c>
      <c r="AO18" s="56">
        <f t="shared" si="19"/>
        <v>0</v>
      </c>
      <c r="AP18" s="56" t="str">
        <f t="shared" si="14"/>
        <v/>
      </c>
      <c r="AQ18" s="56" t="str">
        <f t="shared" si="15"/>
        <v/>
      </c>
      <c r="AR18" s="56" t="str">
        <f t="shared" si="16"/>
        <v/>
      </c>
      <c r="AS18" s="90">
        <f t="shared" si="17"/>
        <v>0</v>
      </c>
    </row>
    <row r="19" spans="1:45" ht="14.25" x14ac:dyDescent="0.2">
      <c r="A19" s="57">
        <f t="shared" si="18"/>
        <v>12</v>
      </c>
      <c r="B19" s="181"/>
      <c r="C19" s="167"/>
      <c r="D19" s="167"/>
      <c r="E19" s="155"/>
      <c r="F19" s="45"/>
      <c r="G19" s="165"/>
      <c r="H19" s="149"/>
      <c r="I19" s="171"/>
      <c r="J19" s="185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0" t="str">
        <f t="shared" si="0"/>
        <v/>
      </c>
      <c r="X19" s="55" t="str">
        <f t="shared" si="1"/>
        <v/>
      </c>
      <c r="Y19" s="56" t="str">
        <f t="shared" si="2"/>
        <v/>
      </c>
      <c r="Z19" s="56" t="str">
        <f t="shared" si="3"/>
        <v/>
      </c>
      <c r="AA19" s="56" t="str">
        <f t="shared" si="4"/>
        <v/>
      </c>
      <c r="AB19" s="56" t="str">
        <f t="shared" si="5"/>
        <v/>
      </c>
      <c r="AC19" s="56" t="str">
        <f t="shared" si="6"/>
        <v/>
      </c>
      <c r="AD19" s="56" t="str">
        <f t="shared" si="7"/>
        <v/>
      </c>
      <c r="AE19" s="56" t="str">
        <f t="shared" si="8"/>
        <v/>
      </c>
      <c r="AF19" s="56" t="str">
        <f t="shared" si="20"/>
        <v/>
      </c>
      <c r="AG19" s="56" t="str">
        <f t="shared" si="21"/>
        <v/>
      </c>
      <c r="AH19" s="56" t="str">
        <f t="shared" si="22"/>
        <v/>
      </c>
      <c r="AI19" s="56" t="str">
        <f t="shared" si="9"/>
        <v/>
      </c>
      <c r="AJ19" s="56">
        <f t="shared" si="23"/>
        <v>0</v>
      </c>
      <c r="AK19" s="56" t="str">
        <f t="shared" si="10"/>
        <v/>
      </c>
      <c r="AL19" s="56" t="str">
        <f t="shared" si="11"/>
        <v/>
      </c>
      <c r="AM19" s="56" t="str">
        <f t="shared" si="12"/>
        <v/>
      </c>
      <c r="AN19" s="56" t="str">
        <f t="shared" si="13"/>
        <v/>
      </c>
      <c r="AO19" s="56">
        <f t="shared" si="19"/>
        <v>0</v>
      </c>
      <c r="AP19" s="56" t="str">
        <f t="shared" si="14"/>
        <v/>
      </c>
      <c r="AQ19" s="56" t="str">
        <f t="shared" si="15"/>
        <v/>
      </c>
      <c r="AR19" s="56" t="str">
        <f t="shared" si="16"/>
        <v/>
      </c>
      <c r="AS19" s="90">
        <f t="shared" si="17"/>
        <v>0</v>
      </c>
    </row>
    <row r="20" spans="1:45" ht="15" x14ac:dyDescent="0.2">
      <c r="A20" s="57">
        <f t="shared" si="18"/>
        <v>13</v>
      </c>
      <c r="B20" s="58"/>
      <c r="C20" s="167"/>
      <c r="D20" s="167"/>
      <c r="E20" s="155"/>
      <c r="F20" s="45"/>
      <c r="G20" s="164"/>
      <c r="H20" s="151"/>
      <c r="I20" s="170"/>
      <c r="J20" s="158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0" t="str">
        <f t="shared" si="0"/>
        <v/>
      </c>
      <c r="X20" s="55" t="str">
        <f t="shared" si="1"/>
        <v/>
      </c>
      <c r="Y20" s="56" t="str">
        <f t="shared" si="2"/>
        <v/>
      </c>
      <c r="Z20" s="56" t="str">
        <f t="shared" si="3"/>
        <v/>
      </c>
      <c r="AA20" s="56" t="str">
        <f t="shared" si="4"/>
        <v/>
      </c>
      <c r="AB20" s="56" t="str">
        <f t="shared" si="5"/>
        <v/>
      </c>
      <c r="AC20" s="56" t="str">
        <f t="shared" si="6"/>
        <v/>
      </c>
      <c r="AD20" s="56" t="str">
        <f t="shared" si="7"/>
        <v/>
      </c>
      <c r="AE20" s="56" t="str">
        <f t="shared" si="8"/>
        <v/>
      </c>
      <c r="AF20" s="56" t="str">
        <f t="shared" si="20"/>
        <v/>
      </c>
      <c r="AG20" s="56" t="str">
        <f t="shared" si="21"/>
        <v/>
      </c>
      <c r="AH20" s="56" t="str">
        <f t="shared" si="22"/>
        <v/>
      </c>
      <c r="AI20" s="56" t="str">
        <f t="shared" si="9"/>
        <v/>
      </c>
      <c r="AJ20" s="56">
        <f t="shared" si="23"/>
        <v>0</v>
      </c>
      <c r="AK20" s="56" t="str">
        <f t="shared" si="10"/>
        <v/>
      </c>
      <c r="AL20" s="56" t="str">
        <f t="shared" si="11"/>
        <v/>
      </c>
      <c r="AM20" s="56" t="str">
        <f t="shared" si="12"/>
        <v/>
      </c>
      <c r="AN20" s="56" t="str">
        <f t="shared" si="13"/>
        <v/>
      </c>
      <c r="AO20" s="56">
        <f t="shared" si="19"/>
        <v>0</v>
      </c>
      <c r="AP20" s="56" t="str">
        <f t="shared" si="14"/>
        <v/>
      </c>
      <c r="AQ20" s="56" t="str">
        <f t="shared" si="15"/>
        <v/>
      </c>
      <c r="AR20" s="56" t="str">
        <f t="shared" si="16"/>
        <v/>
      </c>
      <c r="AS20" s="90">
        <f t="shared" si="17"/>
        <v>0</v>
      </c>
    </row>
    <row r="21" spans="1:45" ht="15" x14ac:dyDescent="0.2">
      <c r="A21" s="57">
        <f t="shared" si="18"/>
        <v>14</v>
      </c>
      <c r="B21" s="58"/>
      <c r="C21" s="167"/>
      <c r="D21" s="167"/>
      <c r="E21" s="155"/>
      <c r="F21" s="45"/>
      <c r="G21" s="164"/>
      <c r="H21" s="151"/>
      <c r="I21" s="170"/>
      <c r="J21" s="158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0" t="str">
        <f t="shared" si="0"/>
        <v/>
      </c>
      <c r="X21" s="55" t="str">
        <f t="shared" si="1"/>
        <v/>
      </c>
      <c r="Y21" s="56" t="str">
        <f t="shared" si="2"/>
        <v/>
      </c>
      <c r="Z21" s="56" t="str">
        <f t="shared" si="3"/>
        <v/>
      </c>
      <c r="AA21" s="56" t="str">
        <f t="shared" si="4"/>
        <v/>
      </c>
      <c r="AB21" s="56" t="str">
        <f t="shared" si="5"/>
        <v/>
      </c>
      <c r="AC21" s="56" t="str">
        <f t="shared" si="6"/>
        <v/>
      </c>
      <c r="AD21" s="56" t="str">
        <f t="shared" si="7"/>
        <v/>
      </c>
      <c r="AE21" s="56" t="str">
        <f t="shared" si="8"/>
        <v/>
      </c>
      <c r="AF21" s="56" t="str">
        <f t="shared" si="20"/>
        <v/>
      </c>
      <c r="AG21" s="56" t="str">
        <f t="shared" si="21"/>
        <v/>
      </c>
      <c r="AH21" s="56" t="str">
        <f t="shared" si="22"/>
        <v/>
      </c>
      <c r="AI21" s="56" t="str">
        <f t="shared" si="9"/>
        <v/>
      </c>
      <c r="AJ21" s="56">
        <f t="shared" si="23"/>
        <v>0</v>
      </c>
      <c r="AK21" s="56" t="str">
        <f t="shared" si="10"/>
        <v/>
      </c>
      <c r="AL21" s="56" t="str">
        <f t="shared" si="11"/>
        <v/>
      </c>
      <c r="AM21" s="56" t="str">
        <f t="shared" si="12"/>
        <v/>
      </c>
      <c r="AN21" s="56" t="str">
        <f t="shared" si="13"/>
        <v/>
      </c>
      <c r="AO21" s="56">
        <f t="shared" si="19"/>
        <v>0</v>
      </c>
      <c r="AP21" s="56" t="str">
        <f t="shared" si="14"/>
        <v/>
      </c>
      <c r="AQ21" s="56" t="str">
        <f t="shared" si="15"/>
        <v/>
      </c>
      <c r="AR21" s="56" t="str">
        <f t="shared" si="16"/>
        <v/>
      </c>
      <c r="AS21" s="90">
        <f t="shared" si="17"/>
        <v>0</v>
      </c>
    </row>
    <row r="22" spans="1:45" ht="15" x14ac:dyDescent="0.2">
      <c r="A22" s="57">
        <f t="shared" si="18"/>
        <v>15</v>
      </c>
      <c r="B22" s="58"/>
      <c r="C22" s="167"/>
      <c r="D22" s="167"/>
      <c r="E22" s="155"/>
      <c r="F22" s="45"/>
      <c r="G22" s="165"/>
      <c r="H22" s="151"/>
      <c r="I22" s="171"/>
      <c r="J22" s="159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0" t="str">
        <f t="shared" si="0"/>
        <v/>
      </c>
      <c r="X22" s="55" t="str">
        <f t="shared" si="1"/>
        <v/>
      </c>
      <c r="Y22" s="56" t="str">
        <f t="shared" si="2"/>
        <v/>
      </c>
      <c r="Z22" s="56" t="str">
        <f t="shared" si="3"/>
        <v/>
      </c>
      <c r="AA22" s="56" t="str">
        <f t="shared" si="4"/>
        <v/>
      </c>
      <c r="AB22" s="56" t="str">
        <f t="shared" si="5"/>
        <v/>
      </c>
      <c r="AC22" s="56" t="str">
        <f t="shared" si="6"/>
        <v/>
      </c>
      <c r="AD22" s="56" t="str">
        <f t="shared" si="7"/>
        <v/>
      </c>
      <c r="AE22" s="56" t="str">
        <f t="shared" si="8"/>
        <v/>
      </c>
      <c r="AF22" s="56" t="str">
        <f t="shared" si="20"/>
        <v/>
      </c>
      <c r="AG22" s="56" t="str">
        <f t="shared" si="21"/>
        <v/>
      </c>
      <c r="AH22" s="56" t="str">
        <f t="shared" si="22"/>
        <v/>
      </c>
      <c r="AI22" s="56" t="str">
        <f t="shared" si="9"/>
        <v/>
      </c>
      <c r="AJ22" s="56">
        <f t="shared" si="23"/>
        <v>0</v>
      </c>
      <c r="AK22" s="56" t="str">
        <f t="shared" si="10"/>
        <v/>
      </c>
      <c r="AL22" s="56" t="str">
        <f t="shared" si="11"/>
        <v/>
      </c>
      <c r="AM22" s="56" t="str">
        <f t="shared" si="12"/>
        <v/>
      </c>
      <c r="AN22" s="56" t="str">
        <f t="shared" si="13"/>
        <v/>
      </c>
      <c r="AO22" s="56">
        <f t="shared" si="19"/>
        <v>0</v>
      </c>
      <c r="AP22" s="56" t="str">
        <f t="shared" si="14"/>
        <v/>
      </c>
      <c r="AQ22" s="56" t="str">
        <f t="shared" si="15"/>
        <v/>
      </c>
      <c r="AR22" s="56" t="str">
        <f t="shared" si="16"/>
        <v/>
      </c>
      <c r="AS22" s="90">
        <f t="shared" si="17"/>
        <v>0</v>
      </c>
    </row>
    <row r="23" spans="1:45" ht="15" x14ac:dyDescent="0.2">
      <c r="A23" s="57">
        <f t="shared" si="18"/>
        <v>16</v>
      </c>
      <c r="B23" s="58"/>
      <c r="C23" s="167"/>
      <c r="D23" s="167"/>
      <c r="E23" s="155"/>
      <c r="F23" s="45"/>
      <c r="G23" s="164"/>
      <c r="H23" s="151"/>
      <c r="I23" s="170"/>
      <c r="J23" s="158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0" t="str">
        <f t="shared" si="0"/>
        <v/>
      </c>
      <c r="X23" s="55" t="str">
        <f t="shared" si="1"/>
        <v/>
      </c>
      <c r="Y23" s="56" t="str">
        <f t="shared" si="2"/>
        <v/>
      </c>
      <c r="Z23" s="56" t="str">
        <f t="shared" si="3"/>
        <v/>
      </c>
      <c r="AA23" s="56" t="str">
        <f t="shared" si="4"/>
        <v/>
      </c>
      <c r="AB23" s="56" t="str">
        <f t="shared" si="5"/>
        <v/>
      </c>
      <c r="AC23" s="56" t="str">
        <f t="shared" si="6"/>
        <v/>
      </c>
      <c r="AD23" s="56" t="str">
        <f t="shared" si="7"/>
        <v/>
      </c>
      <c r="AE23" s="56" t="str">
        <f t="shared" si="8"/>
        <v/>
      </c>
      <c r="AF23" s="56" t="str">
        <f t="shared" si="20"/>
        <v/>
      </c>
      <c r="AG23" s="56" t="str">
        <f t="shared" si="21"/>
        <v/>
      </c>
      <c r="AH23" s="56" t="str">
        <f t="shared" si="22"/>
        <v/>
      </c>
      <c r="AI23" s="56" t="str">
        <f t="shared" si="9"/>
        <v/>
      </c>
      <c r="AJ23" s="56">
        <f t="shared" si="23"/>
        <v>0</v>
      </c>
      <c r="AK23" s="56" t="str">
        <f t="shared" si="10"/>
        <v/>
      </c>
      <c r="AL23" s="56" t="str">
        <f t="shared" si="11"/>
        <v/>
      </c>
      <c r="AM23" s="56" t="str">
        <f t="shared" si="12"/>
        <v/>
      </c>
      <c r="AN23" s="56" t="str">
        <f t="shared" si="13"/>
        <v/>
      </c>
      <c r="AO23" s="56">
        <f t="shared" si="19"/>
        <v>0</v>
      </c>
      <c r="AP23" s="56" t="str">
        <f t="shared" si="14"/>
        <v/>
      </c>
      <c r="AQ23" s="56" t="str">
        <f t="shared" si="15"/>
        <v/>
      </c>
      <c r="AR23" s="56" t="str">
        <f t="shared" si="16"/>
        <v/>
      </c>
      <c r="AS23" s="90">
        <f t="shared" si="17"/>
        <v>0</v>
      </c>
    </row>
    <row r="24" spans="1:45" ht="15" x14ac:dyDescent="0.2">
      <c r="A24" s="57">
        <f t="shared" si="18"/>
        <v>17</v>
      </c>
      <c r="B24" s="58"/>
      <c r="C24" s="167"/>
      <c r="D24" s="167"/>
      <c r="E24" s="155"/>
      <c r="F24" s="45"/>
      <c r="G24" s="164"/>
      <c r="H24" s="151"/>
      <c r="I24" s="170"/>
      <c r="J24" s="158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0" t="str">
        <f t="shared" si="0"/>
        <v/>
      </c>
      <c r="X24" s="55" t="str">
        <f t="shared" si="1"/>
        <v/>
      </c>
      <c r="Y24" s="56" t="str">
        <f t="shared" si="2"/>
        <v/>
      </c>
      <c r="Z24" s="56" t="str">
        <f t="shared" si="3"/>
        <v/>
      </c>
      <c r="AA24" s="56" t="str">
        <f t="shared" si="4"/>
        <v/>
      </c>
      <c r="AB24" s="56" t="str">
        <f t="shared" si="5"/>
        <v/>
      </c>
      <c r="AC24" s="56" t="str">
        <f t="shared" si="6"/>
        <v/>
      </c>
      <c r="AD24" s="56" t="str">
        <f t="shared" si="7"/>
        <v/>
      </c>
      <c r="AE24" s="56" t="str">
        <f t="shared" si="8"/>
        <v/>
      </c>
      <c r="AF24" s="56" t="str">
        <f t="shared" si="20"/>
        <v/>
      </c>
      <c r="AG24" s="56" t="str">
        <f t="shared" si="21"/>
        <v/>
      </c>
      <c r="AH24" s="56" t="str">
        <f t="shared" si="22"/>
        <v/>
      </c>
      <c r="AI24" s="56" t="str">
        <f t="shared" si="9"/>
        <v/>
      </c>
      <c r="AJ24" s="56">
        <f t="shared" si="23"/>
        <v>0</v>
      </c>
      <c r="AK24" s="56" t="str">
        <f t="shared" si="10"/>
        <v/>
      </c>
      <c r="AL24" s="56" t="str">
        <f t="shared" si="11"/>
        <v/>
      </c>
      <c r="AM24" s="56" t="str">
        <f t="shared" si="12"/>
        <v/>
      </c>
      <c r="AN24" s="56" t="str">
        <f t="shared" si="13"/>
        <v/>
      </c>
      <c r="AO24" s="56">
        <f t="shared" si="19"/>
        <v>0</v>
      </c>
      <c r="AP24" s="56" t="str">
        <f t="shared" si="14"/>
        <v/>
      </c>
      <c r="AQ24" s="56" t="str">
        <f t="shared" si="15"/>
        <v/>
      </c>
      <c r="AR24" s="56" t="str">
        <f t="shared" si="16"/>
        <v/>
      </c>
      <c r="AS24" s="90">
        <f t="shared" si="17"/>
        <v>0</v>
      </c>
    </row>
    <row r="25" spans="1:45" ht="15" x14ac:dyDescent="0.2">
      <c r="A25" s="57">
        <f t="shared" si="18"/>
        <v>18</v>
      </c>
      <c r="B25" s="58"/>
      <c r="C25" s="167"/>
      <c r="D25" s="167"/>
      <c r="E25" s="155"/>
      <c r="F25" s="45"/>
      <c r="G25" s="164"/>
      <c r="H25" s="151"/>
      <c r="I25" s="170"/>
      <c r="J25" s="158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0" t="str">
        <f t="shared" si="0"/>
        <v/>
      </c>
      <c r="X25" s="55" t="str">
        <f t="shared" si="1"/>
        <v/>
      </c>
      <c r="Y25" s="56" t="str">
        <f t="shared" si="2"/>
        <v/>
      </c>
      <c r="Z25" s="56" t="str">
        <f t="shared" si="3"/>
        <v/>
      </c>
      <c r="AA25" s="56" t="str">
        <f t="shared" si="4"/>
        <v/>
      </c>
      <c r="AB25" s="56" t="str">
        <f t="shared" si="5"/>
        <v/>
      </c>
      <c r="AC25" s="56" t="str">
        <f t="shared" si="6"/>
        <v/>
      </c>
      <c r="AD25" s="56" t="str">
        <f t="shared" si="7"/>
        <v/>
      </c>
      <c r="AE25" s="56" t="str">
        <f t="shared" si="8"/>
        <v/>
      </c>
      <c r="AF25" s="56" t="str">
        <f t="shared" si="20"/>
        <v/>
      </c>
      <c r="AG25" s="56" t="str">
        <f t="shared" si="21"/>
        <v/>
      </c>
      <c r="AH25" s="56" t="str">
        <f t="shared" si="22"/>
        <v/>
      </c>
      <c r="AI25" s="56" t="str">
        <f t="shared" si="9"/>
        <v/>
      </c>
      <c r="AJ25" s="56">
        <f t="shared" si="23"/>
        <v>0</v>
      </c>
      <c r="AK25" s="56" t="str">
        <f t="shared" si="10"/>
        <v/>
      </c>
      <c r="AL25" s="56" t="str">
        <f t="shared" si="11"/>
        <v/>
      </c>
      <c r="AM25" s="56" t="str">
        <f t="shared" si="12"/>
        <v/>
      </c>
      <c r="AN25" s="56" t="str">
        <f t="shared" si="13"/>
        <v/>
      </c>
      <c r="AO25" s="56">
        <f t="shared" si="19"/>
        <v>0</v>
      </c>
      <c r="AP25" s="56" t="str">
        <f t="shared" si="14"/>
        <v/>
      </c>
      <c r="AQ25" s="56" t="str">
        <f t="shared" si="15"/>
        <v/>
      </c>
      <c r="AR25" s="56" t="str">
        <f t="shared" si="16"/>
        <v/>
      </c>
      <c r="AS25" s="90">
        <f t="shared" si="17"/>
        <v>0</v>
      </c>
    </row>
    <row r="26" spans="1:45" ht="15" x14ac:dyDescent="0.2">
      <c r="A26" s="57">
        <f t="shared" si="18"/>
        <v>19</v>
      </c>
      <c r="B26" s="58"/>
      <c r="C26" s="167"/>
      <c r="D26" s="167"/>
      <c r="E26" s="155"/>
      <c r="F26" s="45"/>
      <c r="G26" s="164"/>
      <c r="H26" s="151"/>
      <c r="I26" s="170"/>
      <c r="J26" s="158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0" t="str">
        <f t="shared" si="0"/>
        <v/>
      </c>
      <c r="X26" s="55" t="str">
        <f t="shared" si="1"/>
        <v/>
      </c>
      <c r="Y26" s="56" t="str">
        <f t="shared" si="2"/>
        <v/>
      </c>
      <c r="Z26" s="56" t="str">
        <f t="shared" si="3"/>
        <v/>
      </c>
      <c r="AA26" s="56" t="str">
        <f t="shared" si="4"/>
        <v/>
      </c>
      <c r="AB26" s="56" t="str">
        <f t="shared" si="5"/>
        <v/>
      </c>
      <c r="AC26" s="56" t="str">
        <f t="shared" si="6"/>
        <v/>
      </c>
      <c r="AD26" s="56" t="str">
        <f t="shared" si="7"/>
        <v/>
      </c>
      <c r="AE26" s="56" t="str">
        <f t="shared" si="8"/>
        <v/>
      </c>
      <c r="AF26" s="56" t="str">
        <f t="shared" si="20"/>
        <v/>
      </c>
      <c r="AG26" s="56" t="str">
        <f t="shared" si="21"/>
        <v/>
      </c>
      <c r="AH26" s="56" t="str">
        <f t="shared" si="22"/>
        <v/>
      </c>
      <c r="AI26" s="56" t="str">
        <f t="shared" si="9"/>
        <v/>
      </c>
      <c r="AJ26" s="56">
        <f t="shared" si="23"/>
        <v>0</v>
      </c>
      <c r="AK26" s="56" t="str">
        <f t="shared" si="10"/>
        <v/>
      </c>
      <c r="AL26" s="56" t="str">
        <f t="shared" si="11"/>
        <v/>
      </c>
      <c r="AM26" s="56" t="str">
        <f t="shared" si="12"/>
        <v/>
      </c>
      <c r="AN26" s="56" t="str">
        <f t="shared" si="13"/>
        <v/>
      </c>
      <c r="AO26" s="56">
        <f t="shared" si="19"/>
        <v>0</v>
      </c>
      <c r="AP26" s="56" t="str">
        <f t="shared" si="14"/>
        <v/>
      </c>
      <c r="AQ26" s="56" t="str">
        <f t="shared" si="15"/>
        <v/>
      </c>
      <c r="AR26" s="56" t="str">
        <f t="shared" si="16"/>
        <v/>
      </c>
      <c r="AS26" s="90">
        <f t="shared" si="17"/>
        <v>0</v>
      </c>
    </row>
    <row r="27" spans="1:45" ht="15.75" thickBot="1" x14ac:dyDescent="0.25">
      <c r="A27" s="68">
        <f t="shared" si="18"/>
        <v>20</v>
      </c>
      <c r="B27" s="59"/>
      <c r="C27" s="166"/>
      <c r="D27" s="166"/>
      <c r="E27" s="154"/>
      <c r="F27" s="48"/>
      <c r="G27" s="162"/>
      <c r="H27" s="152"/>
      <c r="I27" s="168"/>
      <c r="J27" s="160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3" t="str">
        <f t="shared" si="0"/>
        <v/>
      </c>
      <c r="X27" s="60" t="str">
        <f t="shared" si="1"/>
        <v/>
      </c>
      <c r="Y27" s="61" t="str">
        <f t="shared" si="2"/>
        <v/>
      </c>
      <c r="Z27" s="61" t="str">
        <f t="shared" si="3"/>
        <v/>
      </c>
      <c r="AA27" s="61" t="str">
        <f t="shared" si="4"/>
        <v/>
      </c>
      <c r="AB27" s="61" t="str">
        <f t="shared" si="5"/>
        <v/>
      </c>
      <c r="AC27" s="61" t="str">
        <f t="shared" si="6"/>
        <v/>
      </c>
      <c r="AD27" s="61" t="str">
        <f t="shared" si="7"/>
        <v/>
      </c>
      <c r="AE27" s="61" t="str">
        <f t="shared" si="8"/>
        <v/>
      </c>
      <c r="AF27" s="61" t="str">
        <f t="shared" si="20"/>
        <v/>
      </c>
      <c r="AG27" s="61" t="str">
        <f t="shared" si="21"/>
        <v/>
      </c>
      <c r="AH27" s="61" t="str">
        <f t="shared" si="22"/>
        <v/>
      </c>
      <c r="AI27" s="61" t="str">
        <f t="shared" si="9"/>
        <v/>
      </c>
      <c r="AJ27" s="61">
        <f t="shared" si="23"/>
        <v>0</v>
      </c>
      <c r="AK27" s="61" t="str">
        <f t="shared" si="10"/>
        <v/>
      </c>
      <c r="AL27" s="61" t="str">
        <f t="shared" si="11"/>
        <v/>
      </c>
      <c r="AM27" s="61" t="str">
        <f t="shared" si="12"/>
        <v/>
      </c>
      <c r="AN27" s="61" t="str">
        <f t="shared" si="13"/>
        <v/>
      </c>
      <c r="AO27" s="61">
        <f t="shared" si="19"/>
        <v>0</v>
      </c>
      <c r="AP27" s="61" t="str">
        <f t="shared" si="14"/>
        <v/>
      </c>
      <c r="AQ27" s="61" t="str">
        <f t="shared" si="15"/>
        <v/>
      </c>
      <c r="AR27" s="117" t="str">
        <f t="shared" si="16"/>
        <v/>
      </c>
      <c r="AS27" s="91">
        <f t="shared" si="17"/>
        <v>0</v>
      </c>
    </row>
  </sheetData>
  <sheetProtection algorithmName="SHA-512" hashValue="oXiaHmYiTYGyn9qhK1HVKNYk2wunTNp8dLfTptGE/6EWdFdoic9bRXDVPryMkjXl71TR0ajFqQhi7Eq9/wMDSQ==" saltValue="Lpk5v+byzuPtobP0PJPF+w==" spinCount="100000" sheet="1" objects="1" scenarios="1"/>
  <mergeCells count="30">
    <mergeCell ref="AF5:AI5"/>
    <mergeCell ref="AB6:AC6"/>
    <mergeCell ref="AD6:AE6"/>
    <mergeCell ref="K6:M6"/>
    <mergeCell ref="N6:P6"/>
    <mergeCell ref="Q6:S6"/>
    <mergeCell ref="T6:V6"/>
    <mergeCell ref="X6:Y6"/>
    <mergeCell ref="Z6:AA6"/>
    <mergeCell ref="AK5:AO5"/>
    <mergeCell ref="T2:V2"/>
    <mergeCell ref="K3:M3"/>
    <mergeCell ref="N3:P3"/>
    <mergeCell ref="Q3:S3"/>
    <mergeCell ref="T3:V3"/>
    <mergeCell ref="W3:W5"/>
    <mergeCell ref="K4:M4"/>
    <mergeCell ref="N4:P4"/>
    <mergeCell ref="Q4:S4"/>
    <mergeCell ref="T4:V4"/>
    <mergeCell ref="Q2:S2"/>
    <mergeCell ref="K5:M5"/>
    <mergeCell ref="N5:P5"/>
    <mergeCell ref="Q5:S5"/>
    <mergeCell ref="T5:V5"/>
    <mergeCell ref="A1:A2"/>
    <mergeCell ref="C1:D1"/>
    <mergeCell ref="G1:J1"/>
    <mergeCell ref="K2:M2"/>
    <mergeCell ref="N2:P2"/>
  </mergeCells>
  <dataValidations count="9">
    <dataValidation type="list" allowBlank="1" showInputMessage="1" showErrorMessage="1" sqref="G1">
      <formula1>AllClubs</formula1>
    </dataValidation>
    <dataValidation type="list" allowBlank="1" showInputMessage="1" showErrorMessage="1" promptTitle="Last Grade played by player" sqref="Q8:Q27">
      <formula1>JuniorGrades</formula1>
    </dataValidation>
    <dataValidation type="list" allowBlank="1" showInputMessage="1" showErrorMessage="1" promptTitle="Last Grade played by player" sqref="N8:N27">
      <formula1>CSMLBAGrades</formula1>
    </dataValidation>
    <dataValidation type="list" allowBlank="1" showInputMessage="1" showErrorMessage="1" promptTitle="Last Grade played by player" sqref="K8:K27">
      <formula1>STGBAGrades</formula1>
    </dataValidation>
    <dataValidation type="list" allowBlank="1" showInputMessage="1" showErrorMessage="1" sqref="L8:L27 O8:O27 U8:U27 R8:R27">
      <formula1>PreviousPosition</formula1>
    </dataValidation>
    <dataValidation type="list" allowBlank="1" showInputMessage="1" showErrorMessage="1" promptTitle="Last Grade played by player" sqref="T8:T27">
      <formula1>PreviousGrade</formula1>
    </dataValidation>
    <dataValidation type="list" allowBlank="1" showInputMessage="1" showErrorMessage="1" sqref="M8:M27 V8:V27 P8:P27 S8:S27">
      <formula1>PrevSeasons</formula1>
    </dataValidation>
    <dataValidation allowBlank="1" showDropDown="1" showInputMessage="1" showErrorMessage="1" sqref="W8:W27"/>
    <dataValidation type="list" allowBlank="1" showInputMessage="1" showErrorMessage="1" error="Entry must be M or F" sqref="H8:H27">
      <formula1>"M, F"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S27"/>
  <sheetViews>
    <sheetView zoomScale="90" zoomScaleNormal="90" zoomScaleSheetLayoutView="100" workbookViewId="0">
      <selection activeCell="B5" sqref="B5"/>
    </sheetView>
  </sheetViews>
  <sheetFormatPr defaultColWidth="8.85546875" defaultRowHeight="12.75" x14ac:dyDescent="0.2"/>
  <cols>
    <col min="1" max="1" width="7.140625" style="135" bestFit="1" customWidth="1"/>
    <col min="2" max="2" width="16.28515625" style="21" bestFit="1" customWidth="1"/>
    <col min="3" max="3" width="16.140625" style="62" bestFit="1" customWidth="1"/>
    <col min="4" max="4" width="13.28515625" style="62" bestFit="1" customWidth="1"/>
    <col min="5" max="5" width="12.42578125" style="63" bestFit="1" customWidth="1"/>
    <col min="6" max="6" width="15.140625" style="62" bestFit="1" customWidth="1"/>
    <col min="7" max="7" width="42.140625" style="62" bestFit="1" customWidth="1"/>
    <col min="8" max="8" width="8.7109375" style="64" customWidth="1"/>
    <col min="9" max="9" width="10.5703125" style="62" bestFit="1" customWidth="1"/>
    <col min="10" max="10" width="16.28515625" style="62" bestFit="1" customWidth="1"/>
    <col min="11" max="11" width="12.5703125" style="64" bestFit="1" customWidth="1"/>
    <col min="12" max="12" width="5.7109375" style="65" bestFit="1" customWidth="1"/>
    <col min="13" max="13" width="8.5703125" style="65" bestFit="1" customWidth="1"/>
    <col min="14" max="14" width="12.5703125" style="65" bestFit="1" customWidth="1"/>
    <col min="15" max="15" width="6" style="65" bestFit="1" customWidth="1"/>
    <col min="16" max="16" width="8.5703125" style="65" bestFit="1" customWidth="1"/>
    <col min="17" max="17" width="12.5703125" style="65" customWidth="1"/>
    <col min="18" max="18" width="6" style="65" bestFit="1" customWidth="1"/>
    <col min="19" max="19" width="8.5703125" style="65" bestFit="1" customWidth="1"/>
    <col min="20" max="20" width="12.5703125" style="65" bestFit="1" customWidth="1"/>
    <col min="21" max="21" width="6" style="65" bestFit="1" customWidth="1"/>
    <col min="22" max="22" width="7.7109375" style="65" bestFit="1" customWidth="1"/>
    <col min="23" max="23" width="9.140625" style="64" customWidth="1"/>
    <col min="24" max="41" width="9.140625" style="66" hidden="1" customWidth="1"/>
    <col min="42" max="43" width="9.140625" style="66" customWidth="1"/>
    <col min="44" max="45" width="13.42578125" style="66" customWidth="1"/>
    <col min="46" max="16384" width="8.85546875" style="23"/>
  </cols>
  <sheetData>
    <row r="1" spans="1:45" ht="21" thickBot="1" x14ac:dyDescent="0.25">
      <c r="A1" s="212"/>
      <c r="B1" s="172" t="s">
        <v>67</v>
      </c>
      <c r="C1" s="226">
        <f>YEAR(CutOffAge)</f>
        <v>2018</v>
      </c>
      <c r="D1" s="226"/>
      <c r="E1" s="173"/>
      <c r="F1" s="174" t="s">
        <v>68</v>
      </c>
      <c r="G1" s="227"/>
      <c r="H1" s="228"/>
      <c r="I1" s="228"/>
      <c r="J1" s="229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107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12" t="s">
        <v>98</v>
      </c>
      <c r="AS1" s="69">
        <f>SUM(AQ8:AQ27)</f>
        <v>0</v>
      </c>
    </row>
    <row r="2" spans="1:45" s="28" customFormat="1" ht="45.75" thickBot="1" x14ac:dyDescent="0.25">
      <c r="A2" s="213"/>
      <c r="B2" s="140" t="s">
        <v>70</v>
      </c>
      <c r="C2" s="141" t="s">
        <v>71</v>
      </c>
      <c r="D2" s="142" t="s">
        <v>72</v>
      </c>
      <c r="E2" s="143" t="s">
        <v>73</v>
      </c>
      <c r="F2" s="144" t="s">
        <v>74</v>
      </c>
      <c r="G2" s="138" t="s">
        <v>75</v>
      </c>
      <c r="H2" s="145" t="s">
        <v>153</v>
      </c>
      <c r="I2" s="139" t="s">
        <v>152</v>
      </c>
      <c r="J2" s="139" t="s">
        <v>154</v>
      </c>
      <c r="K2" s="214" t="s">
        <v>108</v>
      </c>
      <c r="L2" s="215"/>
      <c r="M2" s="216"/>
      <c r="N2" s="215" t="s">
        <v>111</v>
      </c>
      <c r="O2" s="215"/>
      <c r="P2" s="216"/>
      <c r="Q2" s="209" t="s">
        <v>133</v>
      </c>
      <c r="R2" s="210"/>
      <c r="S2" s="211"/>
      <c r="T2" s="209" t="s">
        <v>112</v>
      </c>
      <c r="U2" s="210"/>
      <c r="V2" s="211"/>
      <c r="W2" s="88"/>
      <c r="X2" s="110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3"/>
      <c r="AS2" s="70"/>
    </row>
    <row r="3" spans="1:45" ht="17.25" customHeight="1" x14ac:dyDescent="0.2">
      <c r="A3" s="43"/>
      <c r="B3" s="175"/>
      <c r="C3" s="176"/>
      <c r="D3" s="177"/>
      <c r="E3" s="178"/>
      <c r="F3" s="146"/>
      <c r="G3" s="179"/>
      <c r="H3" s="178"/>
      <c r="I3" s="180"/>
      <c r="J3" s="156"/>
      <c r="K3" s="232" t="s">
        <v>109</v>
      </c>
      <c r="L3" s="233"/>
      <c r="M3" s="234"/>
      <c r="N3" s="233" t="s">
        <v>109</v>
      </c>
      <c r="O3" s="233"/>
      <c r="P3" s="234"/>
      <c r="Q3" s="217" t="s">
        <v>109</v>
      </c>
      <c r="R3" s="218"/>
      <c r="S3" s="219"/>
      <c r="T3" s="217" t="s">
        <v>109</v>
      </c>
      <c r="U3" s="218"/>
      <c r="V3" s="219"/>
      <c r="W3" s="238" t="s">
        <v>132</v>
      </c>
      <c r="X3" s="109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113" t="s">
        <v>30</v>
      </c>
      <c r="AS3" s="70">
        <f>SUM(AR8:AR27)</f>
        <v>0</v>
      </c>
    </row>
    <row r="4" spans="1:45" ht="17.25" customHeight="1" x14ac:dyDescent="0.2">
      <c r="A4" s="44" t="s">
        <v>65</v>
      </c>
      <c r="B4" s="181"/>
      <c r="C4" s="167"/>
      <c r="D4" s="182"/>
      <c r="E4" s="155"/>
      <c r="F4" s="45"/>
      <c r="G4" s="164"/>
      <c r="H4" s="155"/>
      <c r="I4" s="170"/>
      <c r="J4" s="183"/>
      <c r="K4" s="232" t="s">
        <v>110</v>
      </c>
      <c r="L4" s="233"/>
      <c r="M4" s="234"/>
      <c r="N4" s="233" t="s">
        <v>110</v>
      </c>
      <c r="O4" s="233"/>
      <c r="P4" s="234"/>
      <c r="Q4" s="220" t="s">
        <v>113</v>
      </c>
      <c r="R4" s="221"/>
      <c r="S4" s="222"/>
      <c r="T4" s="220" t="s">
        <v>113</v>
      </c>
      <c r="U4" s="221"/>
      <c r="V4" s="222"/>
      <c r="W4" s="238"/>
      <c r="X4" s="109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114" t="s">
        <v>77</v>
      </c>
      <c r="AS4" s="70">
        <f>SUM(AS1:AS3)</f>
        <v>0</v>
      </c>
    </row>
    <row r="5" spans="1:45" ht="17.25" customHeight="1" thickBot="1" x14ac:dyDescent="0.25">
      <c r="A5" s="44" t="s">
        <v>78</v>
      </c>
      <c r="B5" s="181"/>
      <c r="C5" s="167"/>
      <c r="D5" s="182"/>
      <c r="E5" s="155"/>
      <c r="F5" s="184"/>
      <c r="G5" s="164"/>
      <c r="H5" s="155"/>
      <c r="I5" s="170"/>
      <c r="J5" s="183"/>
      <c r="K5" s="235" t="s">
        <v>138</v>
      </c>
      <c r="L5" s="236"/>
      <c r="M5" s="237"/>
      <c r="N5" s="236"/>
      <c r="O5" s="236"/>
      <c r="P5" s="237"/>
      <c r="Q5" s="223"/>
      <c r="R5" s="224"/>
      <c r="S5" s="225"/>
      <c r="T5" s="223"/>
      <c r="U5" s="224"/>
      <c r="V5" s="225"/>
      <c r="W5" s="239"/>
      <c r="X5" s="109"/>
      <c r="Y5" s="98"/>
      <c r="Z5" s="98"/>
      <c r="AA5" s="98"/>
      <c r="AB5" s="98"/>
      <c r="AC5" s="98"/>
      <c r="AD5" s="98"/>
      <c r="AE5" s="98"/>
      <c r="AF5" s="230" t="s">
        <v>136</v>
      </c>
      <c r="AG5" s="230"/>
      <c r="AH5" s="230"/>
      <c r="AI5" s="230"/>
      <c r="AJ5" s="98"/>
      <c r="AK5" s="230" t="s">
        <v>115</v>
      </c>
      <c r="AL5" s="230"/>
      <c r="AM5" s="230"/>
      <c r="AN5" s="230"/>
      <c r="AO5" s="230"/>
      <c r="AP5" s="136"/>
      <c r="AQ5" s="98"/>
      <c r="AR5" s="102" t="s">
        <v>99</v>
      </c>
      <c r="AS5" s="71">
        <f>COUNTA(H8:H27)</f>
        <v>0</v>
      </c>
    </row>
    <row r="6" spans="1:45" ht="24.75" thickBot="1" x14ac:dyDescent="0.25">
      <c r="A6" s="46" t="s">
        <v>79</v>
      </c>
      <c r="B6" s="181"/>
      <c r="C6" s="167"/>
      <c r="D6" s="167"/>
      <c r="E6" s="155"/>
      <c r="F6" s="45"/>
      <c r="G6" s="164"/>
      <c r="H6" s="158"/>
      <c r="I6" s="170"/>
      <c r="J6" s="183"/>
      <c r="K6" s="241" t="s">
        <v>106</v>
      </c>
      <c r="L6" s="242"/>
      <c r="M6" s="243"/>
      <c r="N6" s="244" t="s">
        <v>101</v>
      </c>
      <c r="O6" s="245"/>
      <c r="P6" s="246"/>
      <c r="Q6" s="206" t="s">
        <v>134</v>
      </c>
      <c r="R6" s="207"/>
      <c r="S6" s="208"/>
      <c r="T6" s="206" t="s">
        <v>102</v>
      </c>
      <c r="U6" s="207"/>
      <c r="V6" s="208"/>
      <c r="W6" s="122" t="s">
        <v>115</v>
      </c>
      <c r="X6" s="240" t="s">
        <v>96</v>
      </c>
      <c r="Y6" s="231"/>
      <c r="Z6" s="231" t="s">
        <v>97</v>
      </c>
      <c r="AA6" s="231"/>
      <c r="AB6" s="231" t="s">
        <v>135</v>
      </c>
      <c r="AC6" s="231"/>
      <c r="AD6" s="231" t="s">
        <v>66</v>
      </c>
      <c r="AE6" s="231"/>
      <c r="AF6" s="137" t="s">
        <v>137</v>
      </c>
      <c r="AG6" s="137" t="s">
        <v>97</v>
      </c>
      <c r="AH6" s="137" t="s">
        <v>135</v>
      </c>
      <c r="AI6" s="137" t="s">
        <v>66</v>
      </c>
      <c r="AJ6" s="99"/>
      <c r="AK6" s="137" t="s">
        <v>137</v>
      </c>
      <c r="AL6" s="137" t="s">
        <v>97</v>
      </c>
      <c r="AM6" s="137" t="s">
        <v>135</v>
      </c>
      <c r="AN6" s="137" t="s">
        <v>66</v>
      </c>
      <c r="AO6" s="137" t="s">
        <v>139</v>
      </c>
      <c r="AP6" s="137"/>
      <c r="AQ6" s="103"/>
      <c r="AR6" s="103" t="s">
        <v>80</v>
      </c>
      <c r="AS6" s="72" t="e">
        <f>SUM(AS4/AS5)</f>
        <v>#DIV/0!</v>
      </c>
    </row>
    <row r="7" spans="1:45" ht="16.5" thickBot="1" x14ac:dyDescent="0.25">
      <c r="A7" s="47" t="s">
        <v>81</v>
      </c>
      <c r="B7" s="59"/>
      <c r="C7" s="166"/>
      <c r="D7" s="166"/>
      <c r="E7" s="154"/>
      <c r="F7" s="48"/>
      <c r="G7" s="162"/>
      <c r="H7" s="161"/>
      <c r="I7" s="168"/>
      <c r="J7" s="49"/>
      <c r="K7" s="50" t="s">
        <v>66</v>
      </c>
      <c r="L7" s="50" t="s">
        <v>103</v>
      </c>
      <c r="M7" s="50" t="s">
        <v>107</v>
      </c>
      <c r="N7" s="50" t="s">
        <v>66</v>
      </c>
      <c r="O7" s="50" t="s">
        <v>103</v>
      </c>
      <c r="P7" s="50" t="s">
        <v>107</v>
      </c>
      <c r="Q7" s="51" t="s">
        <v>66</v>
      </c>
      <c r="R7" s="50" t="s">
        <v>103</v>
      </c>
      <c r="S7" s="50" t="s">
        <v>107</v>
      </c>
      <c r="T7" s="51" t="s">
        <v>66</v>
      </c>
      <c r="U7" s="50" t="s">
        <v>103</v>
      </c>
      <c r="V7" s="50" t="s">
        <v>107</v>
      </c>
      <c r="W7" s="50"/>
      <c r="X7" s="52" t="s">
        <v>69</v>
      </c>
      <c r="Y7" s="53" t="s">
        <v>76</v>
      </c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 t="s">
        <v>139</v>
      </c>
      <c r="AQ7" s="53" t="s">
        <v>98</v>
      </c>
      <c r="AR7" s="115" t="s">
        <v>100</v>
      </c>
      <c r="AS7" s="116" t="s">
        <v>82</v>
      </c>
    </row>
    <row r="8" spans="1:45" ht="14.25" x14ac:dyDescent="0.2">
      <c r="A8" s="54">
        <v>1</v>
      </c>
      <c r="B8" s="175"/>
      <c r="C8" s="176"/>
      <c r="D8" s="177"/>
      <c r="E8" s="178"/>
      <c r="F8" s="146"/>
      <c r="G8" s="163"/>
      <c r="H8" s="147"/>
      <c r="I8" s="169"/>
      <c r="J8" s="15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8" t="str">
        <f t="shared" ref="W8:W27" si="0">IF(C8="","",AO8)</f>
        <v/>
      </c>
      <c r="X8" s="104" t="str">
        <f t="shared" ref="X8:X27" si="1">IF(ISBLANK(K8),"",VLOOKUP(K8,PreviousGradePoints,2,FALSE))</f>
        <v/>
      </c>
      <c r="Y8" s="105" t="str">
        <f t="shared" ref="Y8:Y27" si="2">IF(ISBLANK(L8),"",IF(K8="NPE",0,IF(LEFT(K8,2)="CS",VLOOKUP(L8,PreviousPositionPts,3),IF(LEFT(K8,2)="ML",VLOOKUP(L8,PreviousPositionPts,4),IF(LEFT(K8,2)="U1",VLOOKUP(L8,PreviousPositionPts,6),VLOOKUP(L8,PreviousPositionPts,2))))))</f>
        <v/>
      </c>
      <c r="Z8" s="106" t="str">
        <f t="shared" ref="Z8:Z27" si="3">IF(ISBLANK(N8),"",VLOOKUP(N8,PreviousGradePoints,2,FALSE))</f>
        <v/>
      </c>
      <c r="AA8" s="106" t="str">
        <f t="shared" ref="AA8:AA27" si="4">IF(ISBLANK(O8),"",IF(N8="NPE",0,IF(LEFT(N8,2)="CS",VLOOKUP(O8,PreviousPositionPts,3),IF(LEFT(N8,2)="ML",VLOOKUP(O8,PreviousPositionPts,4),IF(LEFT(N8,2)="U1",VLOOKUP(O8,PreviousPositionPts,6),VLOOKUP(O8,PreviousPositionPts,2))))))</f>
        <v/>
      </c>
      <c r="AB8" s="106" t="str">
        <f t="shared" ref="AB8:AB27" si="5">IF(ISBLANK(Q8),"",VLOOKUP(Q8,PreviousGradePoints,2,FALSE))</f>
        <v/>
      </c>
      <c r="AC8" s="106" t="str">
        <f t="shared" ref="AC8:AC27" si="6">IF(ISBLANK(R8),"",IF(Q8="NPE",0,IF(LEFT(Q8,2)="CS",VLOOKUP(R8,PreviousPositionPts,3),IF(LEFT(Q8,2)="ML",VLOOKUP(R8,PreviousPositionPts,4),IF(LEFT(Q8,2)="U1",VLOOKUP(R8,PreviousPositionPts,6),VLOOKUP(R8,PreviousPositionPts,2))))))</f>
        <v/>
      </c>
      <c r="AD8" s="106" t="str">
        <f t="shared" ref="AD8:AD27" si="7">IF(ISBLANK(T8),"",VLOOKUP(T8,PreviousGradePoints,2,FALSE))</f>
        <v/>
      </c>
      <c r="AE8" s="106" t="str">
        <f t="shared" ref="AE8:AE27" si="8">IF(ISBLANK(U8),"",IF(T8="NPE",0,IF(LEFT(T8,2)="CS",VLOOKUP(U8,PreviousPositionPts,3),IF(LEFT(T8,2)="ML",VLOOKUP(U8,PreviousPositionPts,4),IF(LEFT(T8,2)="U1",VLOOKUP(U8,PreviousPositionPts,6),VLOOKUP(U8,PreviousPositionPts,2))))))</f>
        <v/>
      </c>
      <c r="AF8" s="106" t="str">
        <f>IF(AND(ISNUMBER(X8),ISNUMBER(Y8)),X8+Y8,"")</f>
        <v/>
      </c>
      <c r="AG8" s="106" t="str">
        <f>IF(AND(ISNUMBER(Z8),ISNUMBER(AA8)),Z8+AA8,"")</f>
        <v/>
      </c>
      <c r="AH8" s="106" t="str">
        <f>IF(AND(ISNUMBER(AB8),ISNUMBER(AC8)),AB8+AC8,"")</f>
        <v/>
      </c>
      <c r="AI8" s="106" t="str">
        <f t="shared" ref="AI8:AI27" si="9">IF(AND(ISNUMBER(AD8),ISNUMBER(AE8)),AD8+AE8,"")</f>
        <v/>
      </c>
      <c r="AJ8" s="106">
        <f>MIN(AF8:AI8)</f>
        <v>0</v>
      </c>
      <c r="AK8" s="86" t="str">
        <f t="shared" ref="AK8:AK27" si="10">IF(ISBLANK(K8),"",VLOOKUP(K8,PreviousGradePoints,3,FALSE)+0)</f>
        <v/>
      </c>
      <c r="AL8" s="86" t="str">
        <f t="shared" ref="AL8:AL27" si="11">IF(ISBLANK(N8),"",VLOOKUP(N8,PreviousGradePoints,3,FALSE)+0)</f>
        <v/>
      </c>
      <c r="AM8" s="86" t="str">
        <f t="shared" ref="AM8:AM27" si="12">IF(ISBLANK(Q8),"",VLOOKUP(Q8,PreviousGradePoints,3,FALSE)+0)</f>
        <v/>
      </c>
      <c r="AN8" s="86" t="str">
        <f t="shared" ref="AN8:AN27" si="13">IF(ISBLANK(T8),"",VLOOKUP(T8,PreviousGradePoints,3,FALSE)+0)</f>
        <v/>
      </c>
      <c r="AO8" s="86">
        <f>MAX(AK8:AN8)</f>
        <v>0</v>
      </c>
      <c r="AP8" s="86" t="str">
        <f t="shared" ref="AP8:AP27" si="14">IF(C8="","",AO8)</f>
        <v/>
      </c>
      <c r="AQ8" s="106" t="str">
        <f t="shared" ref="AQ8:AQ27" si="15">IF(K8="NPE",SUM(AJ$8:AJ$27)/COUNTIF(AJ$8:AJ$27,"&gt;0"),IF(AJ8=0,"",AJ8))</f>
        <v/>
      </c>
      <c r="AR8" s="86" t="str">
        <f t="shared" ref="AR8:AR27" si="16">IF(ISBLANK(E8),"",IF(H8="M",VLOOKUP((INT((CutOffAge-E8)/365)),AgeTable,2),55))</f>
        <v/>
      </c>
      <c r="AS8" s="89">
        <f t="shared" ref="AS8:AS27" si="17">SUM(AQ8:AR8)</f>
        <v>0</v>
      </c>
    </row>
    <row r="9" spans="1:45" ht="14.25" x14ac:dyDescent="0.2">
      <c r="A9" s="57">
        <f t="shared" ref="A9:A27" si="18">SUM(A8+1)</f>
        <v>2</v>
      </c>
      <c r="B9" s="181"/>
      <c r="C9" s="167"/>
      <c r="D9" s="182"/>
      <c r="E9" s="155"/>
      <c r="F9" s="45"/>
      <c r="G9" s="165"/>
      <c r="H9" s="149"/>
      <c r="I9" s="171"/>
      <c r="J9" s="185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0" t="str">
        <f t="shared" si="0"/>
        <v/>
      </c>
      <c r="X9" s="55" t="str">
        <f t="shared" si="1"/>
        <v/>
      </c>
      <c r="Y9" s="56" t="str">
        <f t="shared" si="2"/>
        <v/>
      </c>
      <c r="Z9" s="56" t="str">
        <f t="shared" si="3"/>
        <v/>
      </c>
      <c r="AA9" s="56" t="str">
        <f t="shared" si="4"/>
        <v/>
      </c>
      <c r="AB9" s="56" t="str">
        <f t="shared" si="5"/>
        <v/>
      </c>
      <c r="AC9" s="56" t="str">
        <f t="shared" si="6"/>
        <v/>
      </c>
      <c r="AD9" s="56" t="str">
        <f t="shared" si="7"/>
        <v/>
      </c>
      <c r="AE9" s="56" t="str">
        <f t="shared" si="8"/>
        <v/>
      </c>
      <c r="AF9" s="56" t="str">
        <f>IF(AND(ISNUMBER(X9),ISNUMBER(Y9)),X9+Y9,"")</f>
        <v/>
      </c>
      <c r="AG9" s="56" t="str">
        <f>IF(AND(ISNUMBER(Z9),ISNUMBER(AA9)),Z9+AA9,"")</f>
        <v/>
      </c>
      <c r="AH9" s="56" t="str">
        <f>IF(AND(ISNUMBER(AB9),ISNUMBER(AC9)),AB9+AC9,"")</f>
        <v/>
      </c>
      <c r="AI9" s="56" t="str">
        <f t="shared" si="9"/>
        <v/>
      </c>
      <c r="AJ9" s="56">
        <f>MIN(AF9:AI9)</f>
        <v>0</v>
      </c>
      <c r="AK9" s="56" t="str">
        <f t="shared" si="10"/>
        <v/>
      </c>
      <c r="AL9" s="56" t="str">
        <f t="shared" si="11"/>
        <v/>
      </c>
      <c r="AM9" s="56" t="str">
        <f t="shared" si="12"/>
        <v/>
      </c>
      <c r="AN9" s="56" t="str">
        <f t="shared" si="13"/>
        <v/>
      </c>
      <c r="AO9" s="56">
        <f t="shared" ref="AO9:AO27" si="19">MAX(AK9:AN9)</f>
        <v>0</v>
      </c>
      <c r="AP9" s="56" t="str">
        <f t="shared" si="14"/>
        <v/>
      </c>
      <c r="AQ9" s="56" t="str">
        <f t="shared" si="15"/>
        <v/>
      </c>
      <c r="AR9" s="56" t="str">
        <f t="shared" si="16"/>
        <v/>
      </c>
      <c r="AS9" s="90">
        <f t="shared" si="17"/>
        <v>0</v>
      </c>
    </row>
    <row r="10" spans="1:45" ht="14.25" x14ac:dyDescent="0.2">
      <c r="A10" s="57">
        <f t="shared" si="18"/>
        <v>3</v>
      </c>
      <c r="B10" s="181"/>
      <c r="C10" s="167"/>
      <c r="D10" s="182"/>
      <c r="E10" s="155"/>
      <c r="F10" s="45"/>
      <c r="G10" s="165"/>
      <c r="H10" s="149"/>
      <c r="I10" s="171"/>
      <c r="J10" s="185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0" t="str">
        <f t="shared" si="0"/>
        <v/>
      </c>
      <c r="X10" s="55" t="str">
        <f t="shared" si="1"/>
        <v/>
      </c>
      <c r="Y10" s="56" t="str">
        <f t="shared" si="2"/>
        <v/>
      </c>
      <c r="Z10" s="56" t="str">
        <f t="shared" si="3"/>
        <v/>
      </c>
      <c r="AA10" s="56" t="str">
        <f t="shared" si="4"/>
        <v/>
      </c>
      <c r="AB10" s="56" t="str">
        <f t="shared" si="5"/>
        <v/>
      </c>
      <c r="AC10" s="56" t="str">
        <f t="shared" si="6"/>
        <v/>
      </c>
      <c r="AD10" s="56" t="str">
        <f t="shared" si="7"/>
        <v/>
      </c>
      <c r="AE10" s="56" t="str">
        <f t="shared" si="8"/>
        <v/>
      </c>
      <c r="AF10" s="56" t="str">
        <f t="shared" ref="AF10:AF27" si="20">IF(AND(ISNUMBER(X10),ISNUMBER(Y10)),X10+Y10,"")</f>
        <v/>
      </c>
      <c r="AG10" s="56" t="str">
        <f t="shared" ref="AG10:AG27" si="21">IF(AND(ISNUMBER(Z10),ISNUMBER(AA10)),Z10+AA10,"")</f>
        <v/>
      </c>
      <c r="AH10" s="56" t="str">
        <f t="shared" ref="AH10:AH27" si="22">IF(AND(ISNUMBER(AB10),ISNUMBER(AC10)),AB10+AC10,"")</f>
        <v/>
      </c>
      <c r="AI10" s="56" t="str">
        <f t="shared" si="9"/>
        <v/>
      </c>
      <c r="AJ10" s="56">
        <f t="shared" ref="AJ10:AJ27" si="23">MIN(AF10:AI10)</f>
        <v>0</v>
      </c>
      <c r="AK10" s="56" t="str">
        <f t="shared" si="10"/>
        <v/>
      </c>
      <c r="AL10" s="56" t="str">
        <f t="shared" si="11"/>
        <v/>
      </c>
      <c r="AM10" s="56" t="str">
        <f t="shared" si="12"/>
        <v/>
      </c>
      <c r="AN10" s="56" t="str">
        <f t="shared" si="13"/>
        <v/>
      </c>
      <c r="AO10" s="56">
        <f t="shared" si="19"/>
        <v>0</v>
      </c>
      <c r="AP10" s="56" t="str">
        <f t="shared" si="14"/>
        <v/>
      </c>
      <c r="AQ10" s="56" t="str">
        <f t="shared" si="15"/>
        <v/>
      </c>
      <c r="AR10" s="56" t="str">
        <f t="shared" si="16"/>
        <v/>
      </c>
      <c r="AS10" s="90">
        <f t="shared" si="17"/>
        <v>0</v>
      </c>
    </row>
    <row r="11" spans="1:45" ht="14.25" x14ac:dyDescent="0.2">
      <c r="A11" s="57">
        <f t="shared" si="18"/>
        <v>4</v>
      </c>
      <c r="B11" s="181"/>
      <c r="C11" s="167"/>
      <c r="D11" s="167"/>
      <c r="E11" s="155"/>
      <c r="F11" s="45"/>
      <c r="G11" s="165"/>
      <c r="H11" s="149"/>
      <c r="I11" s="171"/>
      <c r="J11" s="185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0" t="str">
        <f t="shared" si="0"/>
        <v/>
      </c>
      <c r="X11" s="55" t="str">
        <f t="shared" si="1"/>
        <v/>
      </c>
      <c r="Y11" s="56" t="str">
        <f t="shared" si="2"/>
        <v/>
      </c>
      <c r="Z11" s="56" t="str">
        <f t="shared" si="3"/>
        <v/>
      </c>
      <c r="AA11" s="56" t="str">
        <f t="shared" si="4"/>
        <v/>
      </c>
      <c r="AB11" s="56" t="str">
        <f t="shared" si="5"/>
        <v/>
      </c>
      <c r="AC11" s="56" t="str">
        <f t="shared" si="6"/>
        <v/>
      </c>
      <c r="AD11" s="56" t="str">
        <f t="shared" si="7"/>
        <v/>
      </c>
      <c r="AE11" s="56" t="str">
        <f t="shared" si="8"/>
        <v/>
      </c>
      <c r="AF11" s="56" t="str">
        <f t="shared" si="20"/>
        <v/>
      </c>
      <c r="AG11" s="56" t="str">
        <f t="shared" si="21"/>
        <v/>
      </c>
      <c r="AH11" s="56" t="str">
        <f t="shared" si="22"/>
        <v/>
      </c>
      <c r="AI11" s="56" t="str">
        <f t="shared" si="9"/>
        <v/>
      </c>
      <c r="AJ11" s="56">
        <f t="shared" si="23"/>
        <v>0</v>
      </c>
      <c r="AK11" s="56" t="str">
        <f t="shared" si="10"/>
        <v/>
      </c>
      <c r="AL11" s="56" t="str">
        <f t="shared" si="11"/>
        <v/>
      </c>
      <c r="AM11" s="56" t="str">
        <f t="shared" si="12"/>
        <v/>
      </c>
      <c r="AN11" s="56" t="str">
        <f t="shared" si="13"/>
        <v/>
      </c>
      <c r="AO11" s="56">
        <f t="shared" si="19"/>
        <v>0</v>
      </c>
      <c r="AP11" s="56" t="str">
        <f t="shared" si="14"/>
        <v/>
      </c>
      <c r="AQ11" s="56" t="str">
        <f t="shared" si="15"/>
        <v/>
      </c>
      <c r="AR11" s="56" t="str">
        <f t="shared" si="16"/>
        <v/>
      </c>
      <c r="AS11" s="90">
        <f t="shared" si="17"/>
        <v>0</v>
      </c>
    </row>
    <row r="12" spans="1:45" ht="14.25" x14ac:dyDescent="0.2">
      <c r="A12" s="57">
        <f t="shared" si="18"/>
        <v>5</v>
      </c>
      <c r="B12" s="181"/>
      <c r="C12" s="167"/>
      <c r="D12" s="167"/>
      <c r="E12" s="155"/>
      <c r="F12" s="45"/>
      <c r="G12" s="165"/>
      <c r="H12" s="149"/>
      <c r="I12" s="171"/>
      <c r="J12" s="185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0" t="str">
        <f t="shared" si="0"/>
        <v/>
      </c>
      <c r="X12" s="55" t="str">
        <f t="shared" si="1"/>
        <v/>
      </c>
      <c r="Y12" s="56" t="str">
        <f t="shared" si="2"/>
        <v/>
      </c>
      <c r="Z12" s="56" t="str">
        <f t="shared" si="3"/>
        <v/>
      </c>
      <c r="AA12" s="56" t="str">
        <f t="shared" si="4"/>
        <v/>
      </c>
      <c r="AB12" s="56" t="str">
        <f t="shared" si="5"/>
        <v/>
      </c>
      <c r="AC12" s="56" t="str">
        <f t="shared" si="6"/>
        <v/>
      </c>
      <c r="AD12" s="56" t="str">
        <f t="shared" si="7"/>
        <v/>
      </c>
      <c r="AE12" s="56" t="str">
        <f t="shared" si="8"/>
        <v/>
      </c>
      <c r="AF12" s="56" t="str">
        <f t="shared" si="20"/>
        <v/>
      </c>
      <c r="AG12" s="56" t="str">
        <f t="shared" si="21"/>
        <v/>
      </c>
      <c r="AH12" s="56" t="str">
        <f t="shared" si="22"/>
        <v/>
      </c>
      <c r="AI12" s="56" t="str">
        <f t="shared" si="9"/>
        <v/>
      </c>
      <c r="AJ12" s="56">
        <f t="shared" si="23"/>
        <v>0</v>
      </c>
      <c r="AK12" s="56" t="str">
        <f t="shared" si="10"/>
        <v/>
      </c>
      <c r="AL12" s="56" t="str">
        <f t="shared" si="11"/>
        <v/>
      </c>
      <c r="AM12" s="56" t="str">
        <f t="shared" si="12"/>
        <v/>
      </c>
      <c r="AN12" s="56" t="str">
        <f t="shared" si="13"/>
        <v/>
      </c>
      <c r="AO12" s="56">
        <f t="shared" si="19"/>
        <v>0</v>
      </c>
      <c r="AP12" s="56" t="str">
        <f t="shared" si="14"/>
        <v/>
      </c>
      <c r="AQ12" s="56" t="str">
        <f t="shared" si="15"/>
        <v/>
      </c>
      <c r="AR12" s="56" t="str">
        <f t="shared" si="16"/>
        <v/>
      </c>
      <c r="AS12" s="90">
        <f t="shared" si="17"/>
        <v>0</v>
      </c>
    </row>
    <row r="13" spans="1:45" ht="14.25" x14ac:dyDescent="0.2">
      <c r="A13" s="57">
        <f t="shared" si="18"/>
        <v>6</v>
      </c>
      <c r="B13" s="181"/>
      <c r="C13" s="167"/>
      <c r="D13" s="167"/>
      <c r="E13" s="155"/>
      <c r="F13" s="45"/>
      <c r="G13" s="165"/>
      <c r="H13" s="149"/>
      <c r="I13" s="171"/>
      <c r="J13" s="185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0" t="str">
        <f t="shared" si="0"/>
        <v/>
      </c>
      <c r="X13" s="55" t="str">
        <f t="shared" si="1"/>
        <v/>
      </c>
      <c r="Y13" s="56" t="str">
        <f t="shared" si="2"/>
        <v/>
      </c>
      <c r="Z13" s="56" t="str">
        <f t="shared" si="3"/>
        <v/>
      </c>
      <c r="AA13" s="56" t="str">
        <f t="shared" si="4"/>
        <v/>
      </c>
      <c r="AB13" s="56" t="str">
        <f t="shared" si="5"/>
        <v/>
      </c>
      <c r="AC13" s="56" t="str">
        <f t="shared" si="6"/>
        <v/>
      </c>
      <c r="AD13" s="56" t="str">
        <f t="shared" si="7"/>
        <v/>
      </c>
      <c r="AE13" s="56" t="str">
        <f t="shared" si="8"/>
        <v/>
      </c>
      <c r="AF13" s="56" t="str">
        <f t="shared" si="20"/>
        <v/>
      </c>
      <c r="AG13" s="56" t="str">
        <f t="shared" si="21"/>
        <v/>
      </c>
      <c r="AH13" s="56" t="str">
        <f t="shared" si="22"/>
        <v/>
      </c>
      <c r="AI13" s="56" t="str">
        <f t="shared" si="9"/>
        <v/>
      </c>
      <c r="AJ13" s="56">
        <f t="shared" si="23"/>
        <v>0</v>
      </c>
      <c r="AK13" s="56" t="str">
        <f t="shared" si="10"/>
        <v/>
      </c>
      <c r="AL13" s="56" t="str">
        <f t="shared" si="11"/>
        <v/>
      </c>
      <c r="AM13" s="56" t="str">
        <f t="shared" si="12"/>
        <v/>
      </c>
      <c r="AN13" s="56" t="str">
        <f t="shared" si="13"/>
        <v/>
      </c>
      <c r="AO13" s="56">
        <f t="shared" si="19"/>
        <v>0</v>
      </c>
      <c r="AP13" s="56" t="str">
        <f t="shared" si="14"/>
        <v/>
      </c>
      <c r="AQ13" s="56" t="str">
        <f t="shared" si="15"/>
        <v/>
      </c>
      <c r="AR13" s="56" t="str">
        <f t="shared" si="16"/>
        <v/>
      </c>
      <c r="AS13" s="90">
        <f t="shared" si="17"/>
        <v>0</v>
      </c>
    </row>
    <row r="14" spans="1:45" ht="14.25" x14ac:dyDescent="0.2">
      <c r="A14" s="57">
        <f t="shared" si="18"/>
        <v>7</v>
      </c>
      <c r="B14" s="181"/>
      <c r="C14" s="167"/>
      <c r="D14" s="167"/>
      <c r="E14" s="155"/>
      <c r="F14" s="45"/>
      <c r="G14" s="165"/>
      <c r="H14" s="149"/>
      <c r="I14" s="171"/>
      <c r="J14" s="185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0" t="str">
        <f t="shared" si="0"/>
        <v/>
      </c>
      <c r="X14" s="55" t="str">
        <f t="shared" si="1"/>
        <v/>
      </c>
      <c r="Y14" s="56" t="str">
        <f t="shared" si="2"/>
        <v/>
      </c>
      <c r="Z14" s="56" t="str">
        <f t="shared" si="3"/>
        <v/>
      </c>
      <c r="AA14" s="56" t="str">
        <f t="shared" si="4"/>
        <v/>
      </c>
      <c r="AB14" s="56" t="str">
        <f t="shared" si="5"/>
        <v/>
      </c>
      <c r="AC14" s="56" t="str">
        <f t="shared" si="6"/>
        <v/>
      </c>
      <c r="AD14" s="56" t="str">
        <f t="shared" si="7"/>
        <v/>
      </c>
      <c r="AE14" s="56" t="str">
        <f t="shared" si="8"/>
        <v/>
      </c>
      <c r="AF14" s="56" t="str">
        <f t="shared" si="20"/>
        <v/>
      </c>
      <c r="AG14" s="56" t="str">
        <f t="shared" si="21"/>
        <v/>
      </c>
      <c r="AH14" s="56" t="str">
        <f t="shared" si="22"/>
        <v/>
      </c>
      <c r="AI14" s="56" t="str">
        <f t="shared" si="9"/>
        <v/>
      </c>
      <c r="AJ14" s="56">
        <f t="shared" si="23"/>
        <v>0</v>
      </c>
      <c r="AK14" s="56" t="str">
        <f t="shared" si="10"/>
        <v/>
      </c>
      <c r="AL14" s="56" t="str">
        <f t="shared" si="11"/>
        <v/>
      </c>
      <c r="AM14" s="56" t="str">
        <f t="shared" si="12"/>
        <v/>
      </c>
      <c r="AN14" s="56" t="str">
        <f t="shared" si="13"/>
        <v/>
      </c>
      <c r="AO14" s="56">
        <f t="shared" si="19"/>
        <v>0</v>
      </c>
      <c r="AP14" s="56" t="str">
        <f t="shared" si="14"/>
        <v/>
      </c>
      <c r="AQ14" s="56" t="str">
        <f t="shared" si="15"/>
        <v/>
      </c>
      <c r="AR14" s="56" t="str">
        <f t="shared" si="16"/>
        <v/>
      </c>
      <c r="AS14" s="90">
        <f t="shared" si="17"/>
        <v>0</v>
      </c>
    </row>
    <row r="15" spans="1:45" ht="14.25" x14ac:dyDescent="0.2">
      <c r="A15" s="57">
        <f t="shared" si="18"/>
        <v>8</v>
      </c>
      <c r="B15" s="181"/>
      <c r="C15" s="167"/>
      <c r="D15" s="167"/>
      <c r="E15" s="155"/>
      <c r="F15" s="45"/>
      <c r="G15" s="165"/>
      <c r="H15" s="149"/>
      <c r="I15" s="171"/>
      <c r="J15" s="185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0" t="str">
        <f t="shared" si="0"/>
        <v/>
      </c>
      <c r="X15" s="55" t="str">
        <f t="shared" si="1"/>
        <v/>
      </c>
      <c r="Y15" s="56" t="str">
        <f t="shared" si="2"/>
        <v/>
      </c>
      <c r="Z15" s="56" t="str">
        <f t="shared" si="3"/>
        <v/>
      </c>
      <c r="AA15" s="56" t="str">
        <f t="shared" si="4"/>
        <v/>
      </c>
      <c r="AB15" s="56" t="str">
        <f t="shared" si="5"/>
        <v/>
      </c>
      <c r="AC15" s="56" t="str">
        <f t="shared" si="6"/>
        <v/>
      </c>
      <c r="AD15" s="56" t="str">
        <f t="shared" si="7"/>
        <v/>
      </c>
      <c r="AE15" s="56" t="str">
        <f t="shared" si="8"/>
        <v/>
      </c>
      <c r="AF15" s="56" t="str">
        <f t="shared" si="20"/>
        <v/>
      </c>
      <c r="AG15" s="56" t="str">
        <f t="shared" si="21"/>
        <v/>
      </c>
      <c r="AH15" s="56" t="str">
        <f t="shared" si="22"/>
        <v/>
      </c>
      <c r="AI15" s="56" t="str">
        <f t="shared" si="9"/>
        <v/>
      </c>
      <c r="AJ15" s="56">
        <f t="shared" si="23"/>
        <v>0</v>
      </c>
      <c r="AK15" s="56" t="str">
        <f t="shared" si="10"/>
        <v/>
      </c>
      <c r="AL15" s="56" t="str">
        <f t="shared" si="11"/>
        <v/>
      </c>
      <c r="AM15" s="56" t="str">
        <f t="shared" si="12"/>
        <v/>
      </c>
      <c r="AN15" s="56" t="str">
        <f t="shared" si="13"/>
        <v/>
      </c>
      <c r="AO15" s="56">
        <f t="shared" si="19"/>
        <v>0</v>
      </c>
      <c r="AP15" s="56" t="str">
        <f t="shared" si="14"/>
        <v/>
      </c>
      <c r="AQ15" s="56" t="str">
        <f t="shared" si="15"/>
        <v/>
      </c>
      <c r="AR15" s="56" t="str">
        <f t="shared" si="16"/>
        <v/>
      </c>
      <c r="AS15" s="90">
        <f t="shared" si="17"/>
        <v>0</v>
      </c>
    </row>
    <row r="16" spans="1:45" ht="14.25" x14ac:dyDescent="0.2">
      <c r="A16" s="57">
        <f t="shared" si="18"/>
        <v>9</v>
      </c>
      <c r="B16" s="181"/>
      <c r="C16" s="167"/>
      <c r="D16" s="167"/>
      <c r="E16" s="155"/>
      <c r="F16" s="45"/>
      <c r="G16" s="165"/>
      <c r="H16" s="149"/>
      <c r="I16" s="171"/>
      <c r="J16" s="185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0" t="str">
        <f t="shared" si="0"/>
        <v/>
      </c>
      <c r="X16" s="55" t="str">
        <f t="shared" si="1"/>
        <v/>
      </c>
      <c r="Y16" s="56" t="str">
        <f t="shared" si="2"/>
        <v/>
      </c>
      <c r="Z16" s="56" t="str">
        <f t="shared" si="3"/>
        <v/>
      </c>
      <c r="AA16" s="56" t="str">
        <f t="shared" si="4"/>
        <v/>
      </c>
      <c r="AB16" s="56" t="str">
        <f t="shared" si="5"/>
        <v/>
      </c>
      <c r="AC16" s="56" t="str">
        <f t="shared" si="6"/>
        <v/>
      </c>
      <c r="AD16" s="56" t="str">
        <f t="shared" si="7"/>
        <v/>
      </c>
      <c r="AE16" s="56" t="str">
        <f t="shared" si="8"/>
        <v/>
      </c>
      <c r="AF16" s="56" t="str">
        <f t="shared" si="20"/>
        <v/>
      </c>
      <c r="AG16" s="56" t="str">
        <f t="shared" si="21"/>
        <v/>
      </c>
      <c r="AH16" s="56" t="str">
        <f t="shared" si="22"/>
        <v/>
      </c>
      <c r="AI16" s="56" t="str">
        <f t="shared" si="9"/>
        <v/>
      </c>
      <c r="AJ16" s="56">
        <f t="shared" si="23"/>
        <v>0</v>
      </c>
      <c r="AK16" s="56" t="str">
        <f t="shared" si="10"/>
        <v/>
      </c>
      <c r="AL16" s="56" t="str">
        <f t="shared" si="11"/>
        <v/>
      </c>
      <c r="AM16" s="56" t="str">
        <f t="shared" si="12"/>
        <v/>
      </c>
      <c r="AN16" s="56" t="str">
        <f t="shared" si="13"/>
        <v/>
      </c>
      <c r="AO16" s="56">
        <f t="shared" si="19"/>
        <v>0</v>
      </c>
      <c r="AP16" s="56" t="str">
        <f t="shared" si="14"/>
        <v/>
      </c>
      <c r="AQ16" s="56" t="str">
        <f t="shared" si="15"/>
        <v/>
      </c>
      <c r="AR16" s="56" t="str">
        <f t="shared" si="16"/>
        <v/>
      </c>
      <c r="AS16" s="90">
        <f t="shared" si="17"/>
        <v>0</v>
      </c>
    </row>
    <row r="17" spans="1:45" ht="14.25" x14ac:dyDescent="0.2">
      <c r="A17" s="57">
        <f t="shared" si="18"/>
        <v>10</v>
      </c>
      <c r="B17" s="181"/>
      <c r="C17" s="167"/>
      <c r="D17" s="167"/>
      <c r="E17" s="155"/>
      <c r="F17" s="45"/>
      <c r="G17" s="165"/>
      <c r="H17" s="149"/>
      <c r="I17" s="171"/>
      <c r="J17" s="185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0" t="str">
        <f t="shared" si="0"/>
        <v/>
      </c>
      <c r="X17" s="55" t="str">
        <f t="shared" si="1"/>
        <v/>
      </c>
      <c r="Y17" s="56" t="str">
        <f t="shared" si="2"/>
        <v/>
      </c>
      <c r="Z17" s="56" t="str">
        <f t="shared" si="3"/>
        <v/>
      </c>
      <c r="AA17" s="56" t="str">
        <f t="shared" si="4"/>
        <v/>
      </c>
      <c r="AB17" s="56" t="str">
        <f t="shared" si="5"/>
        <v/>
      </c>
      <c r="AC17" s="56" t="str">
        <f t="shared" si="6"/>
        <v/>
      </c>
      <c r="AD17" s="56" t="str">
        <f t="shared" si="7"/>
        <v/>
      </c>
      <c r="AE17" s="56" t="str">
        <f t="shared" si="8"/>
        <v/>
      </c>
      <c r="AF17" s="56" t="str">
        <f t="shared" si="20"/>
        <v/>
      </c>
      <c r="AG17" s="56" t="str">
        <f t="shared" si="21"/>
        <v/>
      </c>
      <c r="AH17" s="56" t="str">
        <f t="shared" si="22"/>
        <v/>
      </c>
      <c r="AI17" s="56" t="str">
        <f t="shared" si="9"/>
        <v/>
      </c>
      <c r="AJ17" s="56">
        <f t="shared" si="23"/>
        <v>0</v>
      </c>
      <c r="AK17" s="56" t="str">
        <f t="shared" si="10"/>
        <v/>
      </c>
      <c r="AL17" s="56" t="str">
        <f t="shared" si="11"/>
        <v/>
      </c>
      <c r="AM17" s="56" t="str">
        <f t="shared" si="12"/>
        <v/>
      </c>
      <c r="AN17" s="56" t="str">
        <f t="shared" si="13"/>
        <v/>
      </c>
      <c r="AO17" s="56">
        <f t="shared" si="19"/>
        <v>0</v>
      </c>
      <c r="AP17" s="56" t="str">
        <f t="shared" si="14"/>
        <v/>
      </c>
      <c r="AQ17" s="56" t="str">
        <f t="shared" si="15"/>
        <v/>
      </c>
      <c r="AR17" s="56" t="str">
        <f t="shared" si="16"/>
        <v/>
      </c>
      <c r="AS17" s="90">
        <f t="shared" si="17"/>
        <v>0</v>
      </c>
    </row>
    <row r="18" spans="1:45" ht="14.25" x14ac:dyDescent="0.2">
      <c r="A18" s="57">
        <f t="shared" si="18"/>
        <v>11</v>
      </c>
      <c r="B18" s="181"/>
      <c r="C18" s="167"/>
      <c r="D18" s="167"/>
      <c r="E18" s="155"/>
      <c r="F18" s="45"/>
      <c r="G18" s="165"/>
      <c r="H18" s="149"/>
      <c r="I18" s="171"/>
      <c r="J18" s="185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0" t="str">
        <f t="shared" si="0"/>
        <v/>
      </c>
      <c r="X18" s="55" t="str">
        <f t="shared" si="1"/>
        <v/>
      </c>
      <c r="Y18" s="56" t="str">
        <f t="shared" si="2"/>
        <v/>
      </c>
      <c r="Z18" s="56" t="str">
        <f t="shared" si="3"/>
        <v/>
      </c>
      <c r="AA18" s="56" t="str">
        <f t="shared" si="4"/>
        <v/>
      </c>
      <c r="AB18" s="56" t="str">
        <f t="shared" si="5"/>
        <v/>
      </c>
      <c r="AC18" s="56" t="str">
        <f t="shared" si="6"/>
        <v/>
      </c>
      <c r="AD18" s="56" t="str">
        <f t="shared" si="7"/>
        <v/>
      </c>
      <c r="AE18" s="56" t="str">
        <f t="shared" si="8"/>
        <v/>
      </c>
      <c r="AF18" s="56" t="str">
        <f t="shared" si="20"/>
        <v/>
      </c>
      <c r="AG18" s="56" t="str">
        <f t="shared" si="21"/>
        <v/>
      </c>
      <c r="AH18" s="56" t="str">
        <f t="shared" si="22"/>
        <v/>
      </c>
      <c r="AI18" s="56" t="str">
        <f t="shared" si="9"/>
        <v/>
      </c>
      <c r="AJ18" s="56">
        <f t="shared" si="23"/>
        <v>0</v>
      </c>
      <c r="AK18" s="56" t="str">
        <f t="shared" si="10"/>
        <v/>
      </c>
      <c r="AL18" s="56" t="str">
        <f t="shared" si="11"/>
        <v/>
      </c>
      <c r="AM18" s="56" t="str">
        <f t="shared" si="12"/>
        <v/>
      </c>
      <c r="AN18" s="56" t="str">
        <f t="shared" si="13"/>
        <v/>
      </c>
      <c r="AO18" s="56">
        <f t="shared" si="19"/>
        <v>0</v>
      </c>
      <c r="AP18" s="56" t="str">
        <f t="shared" si="14"/>
        <v/>
      </c>
      <c r="AQ18" s="56" t="str">
        <f t="shared" si="15"/>
        <v/>
      </c>
      <c r="AR18" s="56" t="str">
        <f t="shared" si="16"/>
        <v/>
      </c>
      <c r="AS18" s="90">
        <f t="shared" si="17"/>
        <v>0</v>
      </c>
    </row>
    <row r="19" spans="1:45" ht="14.25" x14ac:dyDescent="0.2">
      <c r="A19" s="57">
        <f t="shared" si="18"/>
        <v>12</v>
      </c>
      <c r="B19" s="181"/>
      <c r="C19" s="167"/>
      <c r="D19" s="167"/>
      <c r="E19" s="155"/>
      <c r="F19" s="45"/>
      <c r="G19" s="165"/>
      <c r="H19" s="149"/>
      <c r="I19" s="171"/>
      <c r="J19" s="185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0" t="str">
        <f t="shared" si="0"/>
        <v/>
      </c>
      <c r="X19" s="55" t="str">
        <f t="shared" si="1"/>
        <v/>
      </c>
      <c r="Y19" s="56" t="str">
        <f t="shared" si="2"/>
        <v/>
      </c>
      <c r="Z19" s="56" t="str">
        <f t="shared" si="3"/>
        <v/>
      </c>
      <c r="AA19" s="56" t="str">
        <f t="shared" si="4"/>
        <v/>
      </c>
      <c r="AB19" s="56" t="str">
        <f t="shared" si="5"/>
        <v/>
      </c>
      <c r="AC19" s="56" t="str">
        <f t="shared" si="6"/>
        <v/>
      </c>
      <c r="AD19" s="56" t="str">
        <f t="shared" si="7"/>
        <v/>
      </c>
      <c r="AE19" s="56" t="str">
        <f t="shared" si="8"/>
        <v/>
      </c>
      <c r="AF19" s="56" t="str">
        <f t="shared" si="20"/>
        <v/>
      </c>
      <c r="AG19" s="56" t="str">
        <f t="shared" si="21"/>
        <v/>
      </c>
      <c r="AH19" s="56" t="str">
        <f t="shared" si="22"/>
        <v/>
      </c>
      <c r="AI19" s="56" t="str">
        <f t="shared" si="9"/>
        <v/>
      </c>
      <c r="AJ19" s="56">
        <f t="shared" si="23"/>
        <v>0</v>
      </c>
      <c r="AK19" s="56" t="str">
        <f t="shared" si="10"/>
        <v/>
      </c>
      <c r="AL19" s="56" t="str">
        <f t="shared" si="11"/>
        <v/>
      </c>
      <c r="AM19" s="56" t="str">
        <f t="shared" si="12"/>
        <v/>
      </c>
      <c r="AN19" s="56" t="str">
        <f t="shared" si="13"/>
        <v/>
      </c>
      <c r="AO19" s="56">
        <f t="shared" si="19"/>
        <v>0</v>
      </c>
      <c r="AP19" s="56" t="str">
        <f t="shared" si="14"/>
        <v/>
      </c>
      <c r="AQ19" s="56" t="str">
        <f t="shared" si="15"/>
        <v/>
      </c>
      <c r="AR19" s="56" t="str">
        <f t="shared" si="16"/>
        <v/>
      </c>
      <c r="AS19" s="90">
        <f t="shared" si="17"/>
        <v>0</v>
      </c>
    </row>
    <row r="20" spans="1:45" ht="15" x14ac:dyDescent="0.2">
      <c r="A20" s="57">
        <f t="shared" si="18"/>
        <v>13</v>
      </c>
      <c r="B20" s="58"/>
      <c r="C20" s="167"/>
      <c r="D20" s="167"/>
      <c r="E20" s="155"/>
      <c r="F20" s="45"/>
      <c r="G20" s="164"/>
      <c r="H20" s="151"/>
      <c r="I20" s="170"/>
      <c r="J20" s="158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0" t="str">
        <f t="shared" si="0"/>
        <v/>
      </c>
      <c r="X20" s="55" t="str">
        <f t="shared" si="1"/>
        <v/>
      </c>
      <c r="Y20" s="56" t="str">
        <f t="shared" si="2"/>
        <v/>
      </c>
      <c r="Z20" s="56" t="str">
        <f t="shared" si="3"/>
        <v/>
      </c>
      <c r="AA20" s="56" t="str">
        <f t="shared" si="4"/>
        <v/>
      </c>
      <c r="AB20" s="56" t="str">
        <f t="shared" si="5"/>
        <v/>
      </c>
      <c r="AC20" s="56" t="str">
        <f t="shared" si="6"/>
        <v/>
      </c>
      <c r="AD20" s="56" t="str">
        <f t="shared" si="7"/>
        <v/>
      </c>
      <c r="AE20" s="56" t="str">
        <f t="shared" si="8"/>
        <v/>
      </c>
      <c r="AF20" s="56" t="str">
        <f t="shared" si="20"/>
        <v/>
      </c>
      <c r="AG20" s="56" t="str">
        <f t="shared" si="21"/>
        <v/>
      </c>
      <c r="AH20" s="56" t="str">
        <f t="shared" si="22"/>
        <v/>
      </c>
      <c r="AI20" s="56" t="str">
        <f t="shared" si="9"/>
        <v/>
      </c>
      <c r="AJ20" s="56">
        <f t="shared" si="23"/>
        <v>0</v>
      </c>
      <c r="AK20" s="56" t="str">
        <f t="shared" si="10"/>
        <v/>
      </c>
      <c r="AL20" s="56" t="str">
        <f t="shared" si="11"/>
        <v/>
      </c>
      <c r="AM20" s="56" t="str">
        <f t="shared" si="12"/>
        <v/>
      </c>
      <c r="AN20" s="56" t="str">
        <f t="shared" si="13"/>
        <v/>
      </c>
      <c r="AO20" s="56">
        <f t="shared" si="19"/>
        <v>0</v>
      </c>
      <c r="AP20" s="56" t="str">
        <f t="shared" si="14"/>
        <v/>
      </c>
      <c r="AQ20" s="56" t="str">
        <f t="shared" si="15"/>
        <v/>
      </c>
      <c r="AR20" s="56" t="str">
        <f t="shared" si="16"/>
        <v/>
      </c>
      <c r="AS20" s="90">
        <f t="shared" si="17"/>
        <v>0</v>
      </c>
    </row>
    <row r="21" spans="1:45" ht="15" x14ac:dyDescent="0.2">
      <c r="A21" s="57">
        <f t="shared" si="18"/>
        <v>14</v>
      </c>
      <c r="B21" s="58"/>
      <c r="C21" s="167"/>
      <c r="D21" s="167"/>
      <c r="E21" s="155"/>
      <c r="F21" s="45"/>
      <c r="G21" s="164"/>
      <c r="H21" s="151"/>
      <c r="I21" s="170"/>
      <c r="J21" s="158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0" t="str">
        <f t="shared" si="0"/>
        <v/>
      </c>
      <c r="X21" s="55" t="str">
        <f t="shared" si="1"/>
        <v/>
      </c>
      <c r="Y21" s="56" t="str">
        <f t="shared" si="2"/>
        <v/>
      </c>
      <c r="Z21" s="56" t="str">
        <f t="shared" si="3"/>
        <v/>
      </c>
      <c r="AA21" s="56" t="str">
        <f t="shared" si="4"/>
        <v/>
      </c>
      <c r="AB21" s="56" t="str">
        <f t="shared" si="5"/>
        <v/>
      </c>
      <c r="AC21" s="56" t="str">
        <f t="shared" si="6"/>
        <v/>
      </c>
      <c r="AD21" s="56" t="str">
        <f t="shared" si="7"/>
        <v/>
      </c>
      <c r="AE21" s="56" t="str">
        <f t="shared" si="8"/>
        <v/>
      </c>
      <c r="AF21" s="56" t="str">
        <f t="shared" si="20"/>
        <v/>
      </c>
      <c r="AG21" s="56" t="str">
        <f t="shared" si="21"/>
        <v/>
      </c>
      <c r="AH21" s="56" t="str">
        <f t="shared" si="22"/>
        <v/>
      </c>
      <c r="AI21" s="56" t="str">
        <f t="shared" si="9"/>
        <v/>
      </c>
      <c r="AJ21" s="56">
        <f t="shared" si="23"/>
        <v>0</v>
      </c>
      <c r="AK21" s="56" t="str">
        <f t="shared" si="10"/>
        <v/>
      </c>
      <c r="AL21" s="56" t="str">
        <f t="shared" si="11"/>
        <v/>
      </c>
      <c r="AM21" s="56" t="str">
        <f t="shared" si="12"/>
        <v/>
      </c>
      <c r="AN21" s="56" t="str">
        <f t="shared" si="13"/>
        <v/>
      </c>
      <c r="AO21" s="56">
        <f t="shared" si="19"/>
        <v>0</v>
      </c>
      <c r="AP21" s="56" t="str">
        <f t="shared" si="14"/>
        <v/>
      </c>
      <c r="AQ21" s="56" t="str">
        <f t="shared" si="15"/>
        <v/>
      </c>
      <c r="AR21" s="56" t="str">
        <f t="shared" si="16"/>
        <v/>
      </c>
      <c r="AS21" s="90">
        <f t="shared" si="17"/>
        <v>0</v>
      </c>
    </row>
    <row r="22" spans="1:45" ht="15" x14ac:dyDescent="0.2">
      <c r="A22" s="57">
        <f t="shared" si="18"/>
        <v>15</v>
      </c>
      <c r="B22" s="58"/>
      <c r="C22" s="167"/>
      <c r="D22" s="167"/>
      <c r="E22" s="155"/>
      <c r="F22" s="45"/>
      <c r="G22" s="165"/>
      <c r="H22" s="151"/>
      <c r="I22" s="171"/>
      <c r="J22" s="159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0" t="str">
        <f t="shared" si="0"/>
        <v/>
      </c>
      <c r="X22" s="55" t="str">
        <f t="shared" si="1"/>
        <v/>
      </c>
      <c r="Y22" s="56" t="str">
        <f t="shared" si="2"/>
        <v/>
      </c>
      <c r="Z22" s="56" t="str">
        <f t="shared" si="3"/>
        <v/>
      </c>
      <c r="AA22" s="56" t="str">
        <f t="shared" si="4"/>
        <v/>
      </c>
      <c r="AB22" s="56" t="str">
        <f t="shared" si="5"/>
        <v/>
      </c>
      <c r="AC22" s="56" t="str">
        <f t="shared" si="6"/>
        <v/>
      </c>
      <c r="AD22" s="56" t="str">
        <f t="shared" si="7"/>
        <v/>
      </c>
      <c r="AE22" s="56" t="str">
        <f t="shared" si="8"/>
        <v/>
      </c>
      <c r="AF22" s="56" t="str">
        <f t="shared" si="20"/>
        <v/>
      </c>
      <c r="AG22" s="56" t="str">
        <f t="shared" si="21"/>
        <v/>
      </c>
      <c r="AH22" s="56" t="str">
        <f t="shared" si="22"/>
        <v/>
      </c>
      <c r="AI22" s="56" t="str">
        <f t="shared" si="9"/>
        <v/>
      </c>
      <c r="AJ22" s="56">
        <f t="shared" si="23"/>
        <v>0</v>
      </c>
      <c r="AK22" s="56" t="str">
        <f t="shared" si="10"/>
        <v/>
      </c>
      <c r="AL22" s="56" t="str">
        <f t="shared" si="11"/>
        <v/>
      </c>
      <c r="AM22" s="56" t="str">
        <f t="shared" si="12"/>
        <v/>
      </c>
      <c r="AN22" s="56" t="str">
        <f t="shared" si="13"/>
        <v/>
      </c>
      <c r="AO22" s="56">
        <f t="shared" si="19"/>
        <v>0</v>
      </c>
      <c r="AP22" s="56" t="str">
        <f t="shared" si="14"/>
        <v/>
      </c>
      <c r="AQ22" s="56" t="str">
        <f t="shared" si="15"/>
        <v/>
      </c>
      <c r="AR22" s="56" t="str">
        <f t="shared" si="16"/>
        <v/>
      </c>
      <c r="AS22" s="90">
        <f t="shared" si="17"/>
        <v>0</v>
      </c>
    </row>
    <row r="23" spans="1:45" ht="15" x14ac:dyDescent="0.2">
      <c r="A23" s="57">
        <f t="shared" si="18"/>
        <v>16</v>
      </c>
      <c r="B23" s="58"/>
      <c r="C23" s="167"/>
      <c r="D23" s="167"/>
      <c r="E23" s="155"/>
      <c r="F23" s="45"/>
      <c r="G23" s="164"/>
      <c r="H23" s="151"/>
      <c r="I23" s="170"/>
      <c r="J23" s="158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0" t="str">
        <f t="shared" si="0"/>
        <v/>
      </c>
      <c r="X23" s="55" t="str">
        <f t="shared" si="1"/>
        <v/>
      </c>
      <c r="Y23" s="56" t="str">
        <f t="shared" si="2"/>
        <v/>
      </c>
      <c r="Z23" s="56" t="str">
        <f t="shared" si="3"/>
        <v/>
      </c>
      <c r="AA23" s="56" t="str">
        <f t="shared" si="4"/>
        <v/>
      </c>
      <c r="AB23" s="56" t="str">
        <f t="shared" si="5"/>
        <v/>
      </c>
      <c r="AC23" s="56" t="str">
        <f t="shared" si="6"/>
        <v/>
      </c>
      <c r="AD23" s="56" t="str">
        <f t="shared" si="7"/>
        <v/>
      </c>
      <c r="AE23" s="56" t="str">
        <f t="shared" si="8"/>
        <v/>
      </c>
      <c r="AF23" s="56" t="str">
        <f t="shared" si="20"/>
        <v/>
      </c>
      <c r="AG23" s="56" t="str">
        <f t="shared" si="21"/>
        <v/>
      </c>
      <c r="AH23" s="56" t="str">
        <f t="shared" si="22"/>
        <v/>
      </c>
      <c r="AI23" s="56" t="str">
        <f t="shared" si="9"/>
        <v/>
      </c>
      <c r="AJ23" s="56">
        <f t="shared" si="23"/>
        <v>0</v>
      </c>
      <c r="AK23" s="56" t="str">
        <f t="shared" si="10"/>
        <v/>
      </c>
      <c r="AL23" s="56" t="str">
        <f t="shared" si="11"/>
        <v/>
      </c>
      <c r="AM23" s="56" t="str">
        <f t="shared" si="12"/>
        <v/>
      </c>
      <c r="AN23" s="56" t="str">
        <f t="shared" si="13"/>
        <v/>
      </c>
      <c r="AO23" s="56">
        <f t="shared" si="19"/>
        <v>0</v>
      </c>
      <c r="AP23" s="56" t="str">
        <f t="shared" si="14"/>
        <v/>
      </c>
      <c r="AQ23" s="56" t="str">
        <f t="shared" si="15"/>
        <v/>
      </c>
      <c r="AR23" s="56" t="str">
        <f t="shared" si="16"/>
        <v/>
      </c>
      <c r="AS23" s="90">
        <f t="shared" si="17"/>
        <v>0</v>
      </c>
    </row>
    <row r="24" spans="1:45" ht="15" x14ac:dyDescent="0.2">
      <c r="A24" s="57">
        <f t="shared" si="18"/>
        <v>17</v>
      </c>
      <c r="B24" s="58"/>
      <c r="C24" s="167"/>
      <c r="D24" s="167"/>
      <c r="E24" s="155"/>
      <c r="F24" s="45"/>
      <c r="G24" s="164"/>
      <c r="H24" s="151"/>
      <c r="I24" s="170"/>
      <c r="J24" s="158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0" t="str">
        <f t="shared" si="0"/>
        <v/>
      </c>
      <c r="X24" s="55" t="str">
        <f t="shared" si="1"/>
        <v/>
      </c>
      <c r="Y24" s="56" t="str">
        <f t="shared" si="2"/>
        <v/>
      </c>
      <c r="Z24" s="56" t="str">
        <f t="shared" si="3"/>
        <v/>
      </c>
      <c r="AA24" s="56" t="str">
        <f t="shared" si="4"/>
        <v/>
      </c>
      <c r="AB24" s="56" t="str">
        <f t="shared" si="5"/>
        <v/>
      </c>
      <c r="AC24" s="56" t="str">
        <f t="shared" si="6"/>
        <v/>
      </c>
      <c r="AD24" s="56" t="str">
        <f t="shared" si="7"/>
        <v/>
      </c>
      <c r="AE24" s="56" t="str">
        <f t="shared" si="8"/>
        <v/>
      </c>
      <c r="AF24" s="56" t="str">
        <f t="shared" si="20"/>
        <v/>
      </c>
      <c r="AG24" s="56" t="str">
        <f t="shared" si="21"/>
        <v/>
      </c>
      <c r="AH24" s="56" t="str">
        <f t="shared" si="22"/>
        <v/>
      </c>
      <c r="AI24" s="56" t="str">
        <f t="shared" si="9"/>
        <v/>
      </c>
      <c r="AJ24" s="56">
        <f t="shared" si="23"/>
        <v>0</v>
      </c>
      <c r="AK24" s="56" t="str">
        <f t="shared" si="10"/>
        <v/>
      </c>
      <c r="AL24" s="56" t="str">
        <f t="shared" si="11"/>
        <v/>
      </c>
      <c r="AM24" s="56" t="str">
        <f t="shared" si="12"/>
        <v/>
      </c>
      <c r="AN24" s="56" t="str">
        <f t="shared" si="13"/>
        <v/>
      </c>
      <c r="AO24" s="56">
        <f t="shared" si="19"/>
        <v>0</v>
      </c>
      <c r="AP24" s="56" t="str">
        <f t="shared" si="14"/>
        <v/>
      </c>
      <c r="AQ24" s="56" t="str">
        <f t="shared" si="15"/>
        <v/>
      </c>
      <c r="AR24" s="56" t="str">
        <f t="shared" si="16"/>
        <v/>
      </c>
      <c r="AS24" s="90">
        <f t="shared" si="17"/>
        <v>0</v>
      </c>
    </row>
    <row r="25" spans="1:45" ht="15" x14ac:dyDescent="0.2">
      <c r="A25" s="57">
        <f t="shared" si="18"/>
        <v>18</v>
      </c>
      <c r="B25" s="58"/>
      <c r="C25" s="167"/>
      <c r="D25" s="167"/>
      <c r="E25" s="155"/>
      <c r="F25" s="45"/>
      <c r="G25" s="164"/>
      <c r="H25" s="151"/>
      <c r="I25" s="170"/>
      <c r="J25" s="158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0" t="str">
        <f t="shared" si="0"/>
        <v/>
      </c>
      <c r="X25" s="55" t="str">
        <f t="shared" si="1"/>
        <v/>
      </c>
      <c r="Y25" s="56" t="str">
        <f t="shared" si="2"/>
        <v/>
      </c>
      <c r="Z25" s="56" t="str">
        <f t="shared" si="3"/>
        <v/>
      </c>
      <c r="AA25" s="56" t="str">
        <f t="shared" si="4"/>
        <v/>
      </c>
      <c r="AB25" s="56" t="str">
        <f t="shared" si="5"/>
        <v/>
      </c>
      <c r="AC25" s="56" t="str">
        <f t="shared" si="6"/>
        <v/>
      </c>
      <c r="AD25" s="56" t="str">
        <f t="shared" si="7"/>
        <v/>
      </c>
      <c r="AE25" s="56" t="str">
        <f t="shared" si="8"/>
        <v/>
      </c>
      <c r="AF25" s="56" t="str">
        <f t="shared" si="20"/>
        <v/>
      </c>
      <c r="AG25" s="56" t="str">
        <f t="shared" si="21"/>
        <v/>
      </c>
      <c r="AH25" s="56" t="str">
        <f t="shared" si="22"/>
        <v/>
      </c>
      <c r="AI25" s="56" t="str">
        <f t="shared" si="9"/>
        <v/>
      </c>
      <c r="AJ25" s="56">
        <f t="shared" si="23"/>
        <v>0</v>
      </c>
      <c r="AK25" s="56" t="str">
        <f t="shared" si="10"/>
        <v/>
      </c>
      <c r="AL25" s="56" t="str">
        <f t="shared" si="11"/>
        <v/>
      </c>
      <c r="AM25" s="56" t="str">
        <f t="shared" si="12"/>
        <v/>
      </c>
      <c r="AN25" s="56" t="str">
        <f t="shared" si="13"/>
        <v/>
      </c>
      <c r="AO25" s="56">
        <f t="shared" si="19"/>
        <v>0</v>
      </c>
      <c r="AP25" s="56" t="str">
        <f t="shared" si="14"/>
        <v/>
      </c>
      <c r="AQ25" s="56" t="str">
        <f t="shared" si="15"/>
        <v/>
      </c>
      <c r="AR25" s="56" t="str">
        <f t="shared" si="16"/>
        <v/>
      </c>
      <c r="AS25" s="90">
        <f t="shared" si="17"/>
        <v>0</v>
      </c>
    </row>
    <row r="26" spans="1:45" ht="15" x14ac:dyDescent="0.2">
      <c r="A26" s="57">
        <f t="shared" si="18"/>
        <v>19</v>
      </c>
      <c r="B26" s="58"/>
      <c r="C26" s="167"/>
      <c r="D26" s="167"/>
      <c r="E26" s="155"/>
      <c r="F26" s="45"/>
      <c r="G26" s="164"/>
      <c r="H26" s="151"/>
      <c r="I26" s="170"/>
      <c r="J26" s="158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0" t="str">
        <f t="shared" si="0"/>
        <v/>
      </c>
      <c r="X26" s="55" t="str">
        <f t="shared" si="1"/>
        <v/>
      </c>
      <c r="Y26" s="56" t="str">
        <f t="shared" si="2"/>
        <v/>
      </c>
      <c r="Z26" s="56" t="str">
        <f t="shared" si="3"/>
        <v/>
      </c>
      <c r="AA26" s="56" t="str">
        <f t="shared" si="4"/>
        <v/>
      </c>
      <c r="AB26" s="56" t="str">
        <f t="shared" si="5"/>
        <v/>
      </c>
      <c r="AC26" s="56" t="str">
        <f t="shared" si="6"/>
        <v/>
      </c>
      <c r="AD26" s="56" t="str">
        <f t="shared" si="7"/>
        <v/>
      </c>
      <c r="AE26" s="56" t="str">
        <f t="shared" si="8"/>
        <v/>
      </c>
      <c r="AF26" s="56" t="str">
        <f t="shared" si="20"/>
        <v/>
      </c>
      <c r="AG26" s="56" t="str">
        <f t="shared" si="21"/>
        <v/>
      </c>
      <c r="AH26" s="56" t="str">
        <f t="shared" si="22"/>
        <v/>
      </c>
      <c r="AI26" s="56" t="str">
        <f t="shared" si="9"/>
        <v/>
      </c>
      <c r="AJ26" s="56">
        <f t="shared" si="23"/>
        <v>0</v>
      </c>
      <c r="AK26" s="56" t="str">
        <f t="shared" si="10"/>
        <v/>
      </c>
      <c r="AL26" s="56" t="str">
        <f t="shared" si="11"/>
        <v/>
      </c>
      <c r="AM26" s="56" t="str">
        <f t="shared" si="12"/>
        <v/>
      </c>
      <c r="AN26" s="56" t="str">
        <f t="shared" si="13"/>
        <v/>
      </c>
      <c r="AO26" s="56">
        <f t="shared" si="19"/>
        <v>0</v>
      </c>
      <c r="AP26" s="56" t="str">
        <f t="shared" si="14"/>
        <v/>
      </c>
      <c r="AQ26" s="56" t="str">
        <f t="shared" si="15"/>
        <v/>
      </c>
      <c r="AR26" s="56" t="str">
        <f t="shared" si="16"/>
        <v/>
      </c>
      <c r="AS26" s="90">
        <f t="shared" si="17"/>
        <v>0</v>
      </c>
    </row>
    <row r="27" spans="1:45" ht="15.75" thickBot="1" x14ac:dyDescent="0.25">
      <c r="A27" s="68">
        <f t="shared" si="18"/>
        <v>20</v>
      </c>
      <c r="B27" s="59"/>
      <c r="C27" s="166"/>
      <c r="D27" s="166"/>
      <c r="E27" s="154"/>
      <c r="F27" s="48"/>
      <c r="G27" s="162"/>
      <c r="H27" s="152"/>
      <c r="I27" s="168"/>
      <c r="J27" s="160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3" t="str">
        <f t="shared" si="0"/>
        <v/>
      </c>
      <c r="X27" s="60" t="str">
        <f t="shared" si="1"/>
        <v/>
      </c>
      <c r="Y27" s="61" t="str">
        <f t="shared" si="2"/>
        <v/>
      </c>
      <c r="Z27" s="61" t="str">
        <f t="shared" si="3"/>
        <v/>
      </c>
      <c r="AA27" s="61" t="str">
        <f t="shared" si="4"/>
        <v/>
      </c>
      <c r="AB27" s="61" t="str">
        <f t="shared" si="5"/>
        <v/>
      </c>
      <c r="AC27" s="61" t="str">
        <f t="shared" si="6"/>
        <v/>
      </c>
      <c r="AD27" s="61" t="str">
        <f t="shared" si="7"/>
        <v/>
      </c>
      <c r="AE27" s="61" t="str">
        <f t="shared" si="8"/>
        <v/>
      </c>
      <c r="AF27" s="61" t="str">
        <f t="shared" si="20"/>
        <v/>
      </c>
      <c r="AG27" s="61" t="str">
        <f t="shared" si="21"/>
        <v/>
      </c>
      <c r="AH27" s="61" t="str">
        <f t="shared" si="22"/>
        <v/>
      </c>
      <c r="AI27" s="61" t="str">
        <f t="shared" si="9"/>
        <v/>
      </c>
      <c r="AJ27" s="61">
        <f t="shared" si="23"/>
        <v>0</v>
      </c>
      <c r="AK27" s="61" t="str">
        <f t="shared" si="10"/>
        <v/>
      </c>
      <c r="AL27" s="61" t="str">
        <f t="shared" si="11"/>
        <v/>
      </c>
      <c r="AM27" s="61" t="str">
        <f t="shared" si="12"/>
        <v/>
      </c>
      <c r="AN27" s="61" t="str">
        <f t="shared" si="13"/>
        <v/>
      </c>
      <c r="AO27" s="61">
        <f t="shared" si="19"/>
        <v>0</v>
      </c>
      <c r="AP27" s="61" t="str">
        <f t="shared" si="14"/>
        <v/>
      </c>
      <c r="AQ27" s="61" t="str">
        <f t="shared" si="15"/>
        <v/>
      </c>
      <c r="AR27" s="117" t="str">
        <f t="shared" si="16"/>
        <v/>
      </c>
      <c r="AS27" s="91">
        <f t="shared" si="17"/>
        <v>0</v>
      </c>
    </row>
  </sheetData>
  <sheetProtection algorithmName="SHA-512" hashValue="3F53ZtLxjuUHZRCURYxYF9fBJiHCDbl7eE8lDK9n3m1zfK14HNmIgyFUNVI9MPyNRRA1SWblT10To/sOm2/RPA==" saltValue="8B7hV4WqEPnwW3AK/G8qpg==" spinCount="100000" sheet="1" objects="1" scenarios="1"/>
  <mergeCells count="30">
    <mergeCell ref="AF5:AI5"/>
    <mergeCell ref="AB6:AC6"/>
    <mergeCell ref="AD6:AE6"/>
    <mergeCell ref="K6:M6"/>
    <mergeCell ref="N6:P6"/>
    <mergeCell ref="Q6:S6"/>
    <mergeCell ref="T6:V6"/>
    <mergeCell ref="X6:Y6"/>
    <mergeCell ref="Z6:AA6"/>
    <mergeCell ref="AK5:AO5"/>
    <mergeCell ref="T2:V2"/>
    <mergeCell ref="K3:M3"/>
    <mergeCell ref="N3:P3"/>
    <mergeCell ref="Q3:S3"/>
    <mergeCell ref="T3:V3"/>
    <mergeCell ref="W3:W5"/>
    <mergeCell ref="K4:M4"/>
    <mergeCell ref="N4:P4"/>
    <mergeCell ref="Q4:S4"/>
    <mergeCell ref="T4:V4"/>
    <mergeCell ref="Q2:S2"/>
    <mergeCell ref="K5:M5"/>
    <mergeCell ref="N5:P5"/>
    <mergeCell ref="Q5:S5"/>
    <mergeCell ref="T5:V5"/>
    <mergeCell ref="A1:A2"/>
    <mergeCell ref="C1:D1"/>
    <mergeCell ref="G1:J1"/>
    <mergeCell ref="K2:M2"/>
    <mergeCell ref="N2:P2"/>
  </mergeCells>
  <dataValidations count="9">
    <dataValidation type="list" allowBlank="1" showInputMessage="1" showErrorMessage="1" error="Entry must be M or F" sqref="H8:H27">
      <formula1>"M, F"</formula1>
    </dataValidation>
    <dataValidation allowBlank="1" showDropDown="1" showInputMessage="1" showErrorMessage="1" sqref="W8:W27"/>
    <dataValidation type="list" allowBlank="1" showInputMessage="1" showErrorMessage="1" sqref="M8:M27 V8:V27 P8:P27 S8:S27">
      <formula1>PrevSeasons</formula1>
    </dataValidation>
    <dataValidation type="list" allowBlank="1" showInputMessage="1" showErrorMessage="1" promptTitle="Last Grade played by player" sqref="T8:T27">
      <formula1>PreviousGrade</formula1>
    </dataValidation>
    <dataValidation type="list" allowBlank="1" showInputMessage="1" showErrorMessage="1" sqref="L8:L27 O8:O27 U8:U27 R8:R27">
      <formula1>PreviousPosition</formula1>
    </dataValidation>
    <dataValidation type="list" allowBlank="1" showInputMessage="1" showErrorMessage="1" promptTitle="Last Grade played by player" sqref="K8:K27">
      <formula1>STGBAGrades</formula1>
    </dataValidation>
    <dataValidation type="list" allowBlank="1" showInputMessage="1" showErrorMessage="1" promptTitle="Last Grade played by player" sqref="N8:N27">
      <formula1>CSMLBAGrades</formula1>
    </dataValidation>
    <dataValidation type="list" allowBlank="1" showInputMessage="1" showErrorMessage="1" promptTitle="Last Grade played by player" sqref="Q8:Q27">
      <formula1>JuniorGrades</formula1>
    </dataValidation>
    <dataValidation type="list" allowBlank="1" showInputMessage="1" showErrorMessage="1" sqref="G1">
      <formula1>AllClubs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S27"/>
  <sheetViews>
    <sheetView zoomScale="90" zoomScaleNormal="90" zoomScaleSheetLayoutView="100" workbookViewId="0">
      <selection activeCell="B5" sqref="B5"/>
    </sheetView>
  </sheetViews>
  <sheetFormatPr defaultColWidth="8.85546875" defaultRowHeight="12.75" x14ac:dyDescent="0.2"/>
  <cols>
    <col min="1" max="1" width="7.140625" style="135" bestFit="1" customWidth="1"/>
    <col min="2" max="2" width="16.28515625" style="21" bestFit="1" customWidth="1"/>
    <col min="3" max="3" width="16.140625" style="62" bestFit="1" customWidth="1"/>
    <col min="4" max="4" width="13.28515625" style="62" bestFit="1" customWidth="1"/>
    <col min="5" max="5" width="12.42578125" style="63" bestFit="1" customWidth="1"/>
    <col min="6" max="6" width="15.140625" style="62" bestFit="1" customWidth="1"/>
    <col min="7" max="7" width="42.140625" style="62" bestFit="1" customWidth="1"/>
    <col min="8" max="8" width="8.7109375" style="64" customWidth="1"/>
    <col min="9" max="9" width="10.5703125" style="62" bestFit="1" customWidth="1"/>
    <col min="10" max="10" width="16.28515625" style="62" bestFit="1" customWidth="1"/>
    <col min="11" max="11" width="12.5703125" style="64" bestFit="1" customWidth="1"/>
    <col min="12" max="12" width="5.7109375" style="65" bestFit="1" customWidth="1"/>
    <col min="13" max="13" width="8.5703125" style="65" bestFit="1" customWidth="1"/>
    <col min="14" max="14" width="12.5703125" style="65" bestFit="1" customWidth="1"/>
    <col min="15" max="15" width="6" style="65" bestFit="1" customWidth="1"/>
    <col min="16" max="16" width="8.5703125" style="65" bestFit="1" customWidth="1"/>
    <col min="17" max="17" width="12.5703125" style="65" customWidth="1"/>
    <col min="18" max="18" width="6" style="65" bestFit="1" customWidth="1"/>
    <col min="19" max="19" width="8.5703125" style="65" bestFit="1" customWidth="1"/>
    <col min="20" max="20" width="12.5703125" style="65" bestFit="1" customWidth="1"/>
    <col min="21" max="21" width="6" style="65" bestFit="1" customWidth="1"/>
    <col min="22" max="22" width="7.7109375" style="65" bestFit="1" customWidth="1"/>
    <col min="23" max="23" width="9.140625" style="64" customWidth="1"/>
    <col min="24" max="41" width="9.140625" style="66" hidden="1" customWidth="1"/>
    <col min="42" max="43" width="9.140625" style="66" customWidth="1"/>
    <col min="44" max="45" width="13.42578125" style="66" customWidth="1"/>
    <col min="46" max="16384" width="8.85546875" style="23"/>
  </cols>
  <sheetData>
    <row r="1" spans="1:45" ht="21" thickBot="1" x14ac:dyDescent="0.25">
      <c r="A1" s="212"/>
      <c r="B1" s="172" t="s">
        <v>67</v>
      </c>
      <c r="C1" s="226">
        <f>YEAR(CutOffAge)</f>
        <v>2018</v>
      </c>
      <c r="D1" s="226"/>
      <c r="E1" s="173"/>
      <c r="F1" s="174" t="s">
        <v>68</v>
      </c>
      <c r="G1" s="227"/>
      <c r="H1" s="228"/>
      <c r="I1" s="228"/>
      <c r="J1" s="229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107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12" t="s">
        <v>98</v>
      </c>
      <c r="AS1" s="69">
        <f>SUM(AQ8:AQ27)</f>
        <v>0</v>
      </c>
    </row>
    <row r="2" spans="1:45" s="28" customFormat="1" ht="45.75" thickBot="1" x14ac:dyDescent="0.25">
      <c r="A2" s="213"/>
      <c r="B2" s="140" t="s">
        <v>70</v>
      </c>
      <c r="C2" s="141" t="s">
        <v>71</v>
      </c>
      <c r="D2" s="142" t="s">
        <v>72</v>
      </c>
      <c r="E2" s="143" t="s">
        <v>73</v>
      </c>
      <c r="F2" s="144" t="s">
        <v>74</v>
      </c>
      <c r="G2" s="138" t="s">
        <v>75</v>
      </c>
      <c r="H2" s="145" t="s">
        <v>153</v>
      </c>
      <c r="I2" s="139" t="s">
        <v>152</v>
      </c>
      <c r="J2" s="139" t="s">
        <v>154</v>
      </c>
      <c r="K2" s="214" t="s">
        <v>108</v>
      </c>
      <c r="L2" s="215"/>
      <c r="M2" s="216"/>
      <c r="N2" s="215" t="s">
        <v>111</v>
      </c>
      <c r="O2" s="215"/>
      <c r="P2" s="216"/>
      <c r="Q2" s="209" t="s">
        <v>133</v>
      </c>
      <c r="R2" s="210"/>
      <c r="S2" s="211"/>
      <c r="T2" s="209" t="s">
        <v>112</v>
      </c>
      <c r="U2" s="210"/>
      <c r="V2" s="211"/>
      <c r="W2" s="88"/>
      <c r="X2" s="110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3"/>
      <c r="AS2" s="70"/>
    </row>
    <row r="3" spans="1:45" ht="17.25" customHeight="1" x14ac:dyDescent="0.2">
      <c r="A3" s="43"/>
      <c r="B3" s="175"/>
      <c r="C3" s="176"/>
      <c r="D3" s="177"/>
      <c r="E3" s="178"/>
      <c r="F3" s="146"/>
      <c r="G3" s="179"/>
      <c r="H3" s="178"/>
      <c r="I3" s="180"/>
      <c r="J3" s="156"/>
      <c r="K3" s="232" t="s">
        <v>109</v>
      </c>
      <c r="L3" s="233"/>
      <c r="M3" s="234"/>
      <c r="N3" s="233" t="s">
        <v>109</v>
      </c>
      <c r="O3" s="233"/>
      <c r="P3" s="234"/>
      <c r="Q3" s="217" t="s">
        <v>109</v>
      </c>
      <c r="R3" s="218"/>
      <c r="S3" s="219"/>
      <c r="T3" s="217" t="s">
        <v>109</v>
      </c>
      <c r="U3" s="218"/>
      <c r="V3" s="219"/>
      <c r="W3" s="238" t="s">
        <v>132</v>
      </c>
      <c r="X3" s="109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113" t="s">
        <v>30</v>
      </c>
      <c r="AS3" s="70">
        <f>SUM(AR8:AR27)</f>
        <v>0</v>
      </c>
    </row>
    <row r="4" spans="1:45" ht="17.25" customHeight="1" x14ac:dyDescent="0.2">
      <c r="A4" s="44" t="s">
        <v>65</v>
      </c>
      <c r="B4" s="181"/>
      <c r="C4" s="167"/>
      <c r="D4" s="182"/>
      <c r="E4" s="155"/>
      <c r="F4" s="45"/>
      <c r="G4" s="164"/>
      <c r="H4" s="155"/>
      <c r="I4" s="170"/>
      <c r="J4" s="183"/>
      <c r="K4" s="232" t="s">
        <v>110</v>
      </c>
      <c r="L4" s="233"/>
      <c r="M4" s="234"/>
      <c r="N4" s="233" t="s">
        <v>110</v>
      </c>
      <c r="O4" s="233"/>
      <c r="P4" s="234"/>
      <c r="Q4" s="220" t="s">
        <v>113</v>
      </c>
      <c r="R4" s="221"/>
      <c r="S4" s="222"/>
      <c r="T4" s="220" t="s">
        <v>113</v>
      </c>
      <c r="U4" s="221"/>
      <c r="V4" s="222"/>
      <c r="W4" s="238"/>
      <c r="X4" s="109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114" t="s">
        <v>77</v>
      </c>
      <c r="AS4" s="70">
        <f>SUM(AS1:AS3)</f>
        <v>0</v>
      </c>
    </row>
    <row r="5" spans="1:45" ht="17.25" customHeight="1" thickBot="1" x14ac:dyDescent="0.25">
      <c r="A5" s="44" t="s">
        <v>78</v>
      </c>
      <c r="B5" s="181"/>
      <c r="C5" s="167"/>
      <c r="D5" s="182"/>
      <c r="E5" s="155"/>
      <c r="F5" s="184"/>
      <c r="G5" s="164"/>
      <c r="H5" s="155"/>
      <c r="I5" s="170"/>
      <c r="J5" s="183"/>
      <c r="K5" s="235" t="s">
        <v>138</v>
      </c>
      <c r="L5" s="236"/>
      <c r="M5" s="237"/>
      <c r="N5" s="236"/>
      <c r="O5" s="236"/>
      <c r="P5" s="237"/>
      <c r="Q5" s="223"/>
      <c r="R5" s="224"/>
      <c r="S5" s="225"/>
      <c r="T5" s="223"/>
      <c r="U5" s="224"/>
      <c r="V5" s="225"/>
      <c r="W5" s="239"/>
      <c r="X5" s="109"/>
      <c r="Y5" s="98"/>
      <c r="Z5" s="98"/>
      <c r="AA5" s="98"/>
      <c r="AB5" s="98"/>
      <c r="AC5" s="98"/>
      <c r="AD5" s="98"/>
      <c r="AE5" s="98"/>
      <c r="AF5" s="230" t="s">
        <v>136</v>
      </c>
      <c r="AG5" s="230"/>
      <c r="AH5" s="230"/>
      <c r="AI5" s="230"/>
      <c r="AJ5" s="98"/>
      <c r="AK5" s="230" t="s">
        <v>115</v>
      </c>
      <c r="AL5" s="230"/>
      <c r="AM5" s="230"/>
      <c r="AN5" s="230"/>
      <c r="AO5" s="230"/>
      <c r="AP5" s="136"/>
      <c r="AQ5" s="98"/>
      <c r="AR5" s="102" t="s">
        <v>99</v>
      </c>
      <c r="AS5" s="71">
        <f>COUNTA(H8:H27)</f>
        <v>0</v>
      </c>
    </row>
    <row r="6" spans="1:45" ht="24.75" thickBot="1" x14ac:dyDescent="0.25">
      <c r="A6" s="46" t="s">
        <v>79</v>
      </c>
      <c r="B6" s="181"/>
      <c r="C6" s="167"/>
      <c r="D6" s="167"/>
      <c r="E6" s="155"/>
      <c r="F6" s="45"/>
      <c r="G6" s="164"/>
      <c r="H6" s="158"/>
      <c r="I6" s="170"/>
      <c r="J6" s="183"/>
      <c r="K6" s="241" t="s">
        <v>106</v>
      </c>
      <c r="L6" s="242"/>
      <c r="M6" s="243"/>
      <c r="N6" s="244" t="s">
        <v>101</v>
      </c>
      <c r="O6" s="245"/>
      <c r="P6" s="246"/>
      <c r="Q6" s="206" t="s">
        <v>134</v>
      </c>
      <c r="R6" s="207"/>
      <c r="S6" s="208"/>
      <c r="T6" s="206" t="s">
        <v>102</v>
      </c>
      <c r="U6" s="207"/>
      <c r="V6" s="208"/>
      <c r="W6" s="122" t="s">
        <v>115</v>
      </c>
      <c r="X6" s="240" t="s">
        <v>96</v>
      </c>
      <c r="Y6" s="231"/>
      <c r="Z6" s="231" t="s">
        <v>97</v>
      </c>
      <c r="AA6" s="231"/>
      <c r="AB6" s="231" t="s">
        <v>135</v>
      </c>
      <c r="AC6" s="231"/>
      <c r="AD6" s="231" t="s">
        <v>66</v>
      </c>
      <c r="AE6" s="231"/>
      <c r="AF6" s="137" t="s">
        <v>137</v>
      </c>
      <c r="AG6" s="137" t="s">
        <v>97</v>
      </c>
      <c r="AH6" s="137" t="s">
        <v>135</v>
      </c>
      <c r="AI6" s="137" t="s">
        <v>66</v>
      </c>
      <c r="AJ6" s="99"/>
      <c r="AK6" s="137" t="s">
        <v>137</v>
      </c>
      <c r="AL6" s="137" t="s">
        <v>97</v>
      </c>
      <c r="AM6" s="137" t="s">
        <v>135</v>
      </c>
      <c r="AN6" s="137" t="s">
        <v>66</v>
      </c>
      <c r="AO6" s="137" t="s">
        <v>139</v>
      </c>
      <c r="AP6" s="137"/>
      <c r="AQ6" s="103"/>
      <c r="AR6" s="103" t="s">
        <v>80</v>
      </c>
      <c r="AS6" s="72" t="e">
        <f>SUM(AS4/AS5)</f>
        <v>#DIV/0!</v>
      </c>
    </row>
    <row r="7" spans="1:45" ht="16.5" thickBot="1" x14ac:dyDescent="0.25">
      <c r="A7" s="47" t="s">
        <v>81</v>
      </c>
      <c r="B7" s="59"/>
      <c r="C7" s="166"/>
      <c r="D7" s="166"/>
      <c r="E7" s="154"/>
      <c r="F7" s="48"/>
      <c r="G7" s="162"/>
      <c r="H7" s="161"/>
      <c r="I7" s="168"/>
      <c r="J7" s="49"/>
      <c r="K7" s="50" t="s">
        <v>66</v>
      </c>
      <c r="L7" s="50" t="s">
        <v>103</v>
      </c>
      <c r="M7" s="50" t="s">
        <v>107</v>
      </c>
      <c r="N7" s="50" t="s">
        <v>66</v>
      </c>
      <c r="O7" s="50" t="s">
        <v>103</v>
      </c>
      <c r="P7" s="50" t="s">
        <v>107</v>
      </c>
      <c r="Q7" s="51" t="s">
        <v>66</v>
      </c>
      <c r="R7" s="50" t="s">
        <v>103</v>
      </c>
      <c r="S7" s="50" t="s">
        <v>107</v>
      </c>
      <c r="T7" s="51" t="s">
        <v>66</v>
      </c>
      <c r="U7" s="50" t="s">
        <v>103</v>
      </c>
      <c r="V7" s="50" t="s">
        <v>107</v>
      </c>
      <c r="W7" s="50"/>
      <c r="X7" s="52" t="s">
        <v>69</v>
      </c>
      <c r="Y7" s="53" t="s">
        <v>76</v>
      </c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 t="s">
        <v>139</v>
      </c>
      <c r="AQ7" s="53" t="s">
        <v>98</v>
      </c>
      <c r="AR7" s="115" t="s">
        <v>100</v>
      </c>
      <c r="AS7" s="116" t="s">
        <v>82</v>
      </c>
    </row>
    <row r="8" spans="1:45" ht="14.25" x14ac:dyDescent="0.2">
      <c r="A8" s="54">
        <v>1</v>
      </c>
      <c r="B8" s="175"/>
      <c r="C8" s="176"/>
      <c r="D8" s="177"/>
      <c r="E8" s="178"/>
      <c r="F8" s="146"/>
      <c r="G8" s="163"/>
      <c r="H8" s="147"/>
      <c r="I8" s="169"/>
      <c r="J8" s="15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8" t="str">
        <f t="shared" ref="W8:W27" si="0">IF(C8="","",AO8)</f>
        <v/>
      </c>
      <c r="X8" s="104" t="str">
        <f t="shared" ref="X8:X27" si="1">IF(ISBLANK(K8),"",VLOOKUP(K8,PreviousGradePoints,2,FALSE))</f>
        <v/>
      </c>
      <c r="Y8" s="105" t="str">
        <f t="shared" ref="Y8:Y27" si="2">IF(ISBLANK(L8),"",IF(K8="NPE",0,IF(LEFT(K8,2)="CS",VLOOKUP(L8,PreviousPositionPts,3),IF(LEFT(K8,2)="ML",VLOOKUP(L8,PreviousPositionPts,4),IF(LEFT(K8,2)="U1",VLOOKUP(L8,PreviousPositionPts,6),VLOOKUP(L8,PreviousPositionPts,2))))))</f>
        <v/>
      </c>
      <c r="Z8" s="106" t="str">
        <f t="shared" ref="Z8:Z27" si="3">IF(ISBLANK(N8),"",VLOOKUP(N8,PreviousGradePoints,2,FALSE))</f>
        <v/>
      </c>
      <c r="AA8" s="106" t="str">
        <f t="shared" ref="AA8:AA27" si="4">IF(ISBLANK(O8),"",IF(N8="NPE",0,IF(LEFT(N8,2)="CS",VLOOKUP(O8,PreviousPositionPts,3),IF(LEFT(N8,2)="ML",VLOOKUP(O8,PreviousPositionPts,4),IF(LEFT(N8,2)="U1",VLOOKUP(O8,PreviousPositionPts,6),VLOOKUP(O8,PreviousPositionPts,2))))))</f>
        <v/>
      </c>
      <c r="AB8" s="106" t="str">
        <f t="shared" ref="AB8:AB27" si="5">IF(ISBLANK(Q8),"",VLOOKUP(Q8,PreviousGradePoints,2,FALSE))</f>
        <v/>
      </c>
      <c r="AC8" s="106" t="str">
        <f t="shared" ref="AC8:AC27" si="6">IF(ISBLANK(R8),"",IF(Q8="NPE",0,IF(LEFT(Q8,2)="CS",VLOOKUP(R8,PreviousPositionPts,3),IF(LEFT(Q8,2)="ML",VLOOKUP(R8,PreviousPositionPts,4),IF(LEFT(Q8,2)="U1",VLOOKUP(R8,PreviousPositionPts,6),VLOOKUP(R8,PreviousPositionPts,2))))))</f>
        <v/>
      </c>
      <c r="AD8" s="106" t="str">
        <f t="shared" ref="AD8:AD27" si="7">IF(ISBLANK(T8),"",VLOOKUP(T8,PreviousGradePoints,2,FALSE))</f>
        <v/>
      </c>
      <c r="AE8" s="106" t="str">
        <f t="shared" ref="AE8:AE27" si="8">IF(ISBLANK(U8),"",IF(T8="NPE",0,IF(LEFT(T8,2)="CS",VLOOKUP(U8,PreviousPositionPts,3),IF(LEFT(T8,2)="ML",VLOOKUP(U8,PreviousPositionPts,4),IF(LEFT(T8,2)="U1",VLOOKUP(U8,PreviousPositionPts,6),VLOOKUP(U8,PreviousPositionPts,2))))))</f>
        <v/>
      </c>
      <c r="AF8" s="106" t="str">
        <f>IF(AND(ISNUMBER(X8),ISNUMBER(Y8)),X8+Y8,"")</f>
        <v/>
      </c>
      <c r="AG8" s="106" t="str">
        <f>IF(AND(ISNUMBER(Z8),ISNUMBER(AA8)),Z8+AA8,"")</f>
        <v/>
      </c>
      <c r="AH8" s="106" t="str">
        <f>IF(AND(ISNUMBER(AB8),ISNUMBER(AC8)),AB8+AC8,"")</f>
        <v/>
      </c>
      <c r="AI8" s="106" t="str">
        <f t="shared" ref="AI8:AI27" si="9">IF(AND(ISNUMBER(AD8),ISNUMBER(AE8)),AD8+AE8,"")</f>
        <v/>
      </c>
      <c r="AJ8" s="106">
        <f>MIN(AF8:AI8)</f>
        <v>0</v>
      </c>
      <c r="AK8" s="86" t="str">
        <f t="shared" ref="AK8:AK27" si="10">IF(ISBLANK(K8),"",VLOOKUP(K8,PreviousGradePoints,3,FALSE)+0)</f>
        <v/>
      </c>
      <c r="AL8" s="86" t="str">
        <f t="shared" ref="AL8:AL27" si="11">IF(ISBLANK(N8),"",VLOOKUP(N8,PreviousGradePoints,3,FALSE)+0)</f>
        <v/>
      </c>
      <c r="AM8" s="86" t="str">
        <f t="shared" ref="AM8:AM27" si="12">IF(ISBLANK(Q8),"",VLOOKUP(Q8,PreviousGradePoints,3,FALSE)+0)</f>
        <v/>
      </c>
      <c r="AN8" s="86" t="str">
        <f t="shared" ref="AN8:AN27" si="13">IF(ISBLANK(T8),"",VLOOKUP(T8,PreviousGradePoints,3,FALSE)+0)</f>
        <v/>
      </c>
      <c r="AO8" s="86">
        <f>MAX(AK8:AN8)</f>
        <v>0</v>
      </c>
      <c r="AP8" s="86" t="str">
        <f t="shared" ref="AP8:AP27" si="14">IF(C8="","",AO8)</f>
        <v/>
      </c>
      <c r="AQ8" s="106" t="str">
        <f t="shared" ref="AQ8:AQ27" si="15">IF(K8="NPE",SUM(AJ$8:AJ$27)/COUNTIF(AJ$8:AJ$27,"&gt;0"),IF(AJ8=0,"",AJ8))</f>
        <v/>
      </c>
      <c r="AR8" s="86" t="str">
        <f t="shared" ref="AR8:AR27" si="16">IF(ISBLANK(E8),"",IF(H8="M",VLOOKUP((INT((CutOffAge-E8)/365)),AgeTable,2),55))</f>
        <v/>
      </c>
      <c r="AS8" s="89">
        <f t="shared" ref="AS8:AS27" si="17">SUM(AQ8:AR8)</f>
        <v>0</v>
      </c>
    </row>
    <row r="9" spans="1:45" ht="14.25" x14ac:dyDescent="0.2">
      <c r="A9" s="57">
        <f t="shared" ref="A9:A27" si="18">SUM(A8+1)</f>
        <v>2</v>
      </c>
      <c r="B9" s="181"/>
      <c r="C9" s="167"/>
      <c r="D9" s="182"/>
      <c r="E9" s="155"/>
      <c r="F9" s="45"/>
      <c r="G9" s="165"/>
      <c r="H9" s="149"/>
      <c r="I9" s="171"/>
      <c r="J9" s="185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0" t="str">
        <f t="shared" si="0"/>
        <v/>
      </c>
      <c r="X9" s="55" t="str">
        <f t="shared" si="1"/>
        <v/>
      </c>
      <c r="Y9" s="56" t="str">
        <f t="shared" si="2"/>
        <v/>
      </c>
      <c r="Z9" s="56" t="str">
        <f t="shared" si="3"/>
        <v/>
      </c>
      <c r="AA9" s="56" t="str">
        <f t="shared" si="4"/>
        <v/>
      </c>
      <c r="AB9" s="56" t="str">
        <f t="shared" si="5"/>
        <v/>
      </c>
      <c r="AC9" s="56" t="str">
        <f t="shared" si="6"/>
        <v/>
      </c>
      <c r="AD9" s="56" t="str">
        <f t="shared" si="7"/>
        <v/>
      </c>
      <c r="AE9" s="56" t="str">
        <f t="shared" si="8"/>
        <v/>
      </c>
      <c r="AF9" s="56" t="str">
        <f>IF(AND(ISNUMBER(X9),ISNUMBER(Y9)),X9+Y9,"")</f>
        <v/>
      </c>
      <c r="AG9" s="56" t="str">
        <f>IF(AND(ISNUMBER(Z9),ISNUMBER(AA9)),Z9+AA9,"")</f>
        <v/>
      </c>
      <c r="AH9" s="56" t="str">
        <f>IF(AND(ISNUMBER(AB9),ISNUMBER(AC9)),AB9+AC9,"")</f>
        <v/>
      </c>
      <c r="AI9" s="56" t="str">
        <f t="shared" si="9"/>
        <v/>
      </c>
      <c r="AJ9" s="56">
        <f>MIN(AF9:AI9)</f>
        <v>0</v>
      </c>
      <c r="AK9" s="56" t="str">
        <f t="shared" si="10"/>
        <v/>
      </c>
      <c r="AL9" s="56" t="str">
        <f t="shared" si="11"/>
        <v/>
      </c>
      <c r="AM9" s="56" t="str">
        <f t="shared" si="12"/>
        <v/>
      </c>
      <c r="AN9" s="56" t="str">
        <f t="shared" si="13"/>
        <v/>
      </c>
      <c r="AO9" s="56">
        <f t="shared" ref="AO9:AO27" si="19">MAX(AK9:AN9)</f>
        <v>0</v>
      </c>
      <c r="AP9" s="56" t="str">
        <f t="shared" si="14"/>
        <v/>
      </c>
      <c r="AQ9" s="56" t="str">
        <f t="shared" si="15"/>
        <v/>
      </c>
      <c r="AR9" s="56" t="str">
        <f t="shared" si="16"/>
        <v/>
      </c>
      <c r="AS9" s="90">
        <f t="shared" si="17"/>
        <v>0</v>
      </c>
    </row>
    <row r="10" spans="1:45" ht="14.25" x14ac:dyDescent="0.2">
      <c r="A10" s="57">
        <f t="shared" si="18"/>
        <v>3</v>
      </c>
      <c r="B10" s="181"/>
      <c r="C10" s="167"/>
      <c r="D10" s="182"/>
      <c r="E10" s="155"/>
      <c r="F10" s="45"/>
      <c r="G10" s="165"/>
      <c r="H10" s="149"/>
      <c r="I10" s="171"/>
      <c r="J10" s="185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0" t="str">
        <f t="shared" si="0"/>
        <v/>
      </c>
      <c r="X10" s="55" t="str">
        <f t="shared" si="1"/>
        <v/>
      </c>
      <c r="Y10" s="56" t="str">
        <f t="shared" si="2"/>
        <v/>
      </c>
      <c r="Z10" s="56" t="str">
        <f t="shared" si="3"/>
        <v/>
      </c>
      <c r="AA10" s="56" t="str">
        <f t="shared" si="4"/>
        <v/>
      </c>
      <c r="AB10" s="56" t="str">
        <f t="shared" si="5"/>
        <v/>
      </c>
      <c r="AC10" s="56" t="str">
        <f t="shared" si="6"/>
        <v/>
      </c>
      <c r="AD10" s="56" t="str">
        <f t="shared" si="7"/>
        <v/>
      </c>
      <c r="AE10" s="56" t="str">
        <f t="shared" si="8"/>
        <v/>
      </c>
      <c r="AF10" s="56" t="str">
        <f t="shared" ref="AF10:AF27" si="20">IF(AND(ISNUMBER(X10),ISNUMBER(Y10)),X10+Y10,"")</f>
        <v/>
      </c>
      <c r="AG10" s="56" t="str">
        <f t="shared" ref="AG10:AG27" si="21">IF(AND(ISNUMBER(Z10),ISNUMBER(AA10)),Z10+AA10,"")</f>
        <v/>
      </c>
      <c r="AH10" s="56" t="str">
        <f t="shared" ref="AH10:AH27" si="22">IF(AND(ISNUMBER(AB10),ISNUMBER(AC10)),AB10+AC10,"")</f>
        <v/>
      </c>
      <c r="AI10" s="56" t="str">
        <f t="shared" si="9"/>
        <v/>
      </c>
      <c r="AJ10" s="56">
        <f t="shared" ref="AJ10:AJ27" si="23">MIN(AF10:AI10)</f>
        <v>0</v>
      </c>
      <c r="AK10" s="56" t="str">
        <f t="shared" si="10"/>
        <v/>
      </c>
      <c r="AL10" s="56" t="str">
        <f t="shared" si="11"/>
        <v/>
      </c>
      <c r="AM10" s="56" t="str">
        <f t="shared" si="12"/>
        <v/>
      </c>
      <c r="AN10" s="56" t="str">
        <f t="shared" si="13"/>
        <v/>
      </c>
      <c r="AO10" s="56">
        <f t="shared" si="19"/>
        <v>0</v>
      </c>
      <c r="AP10" s="56" t="str">
        <f t="shared" si="14"/>
        <v/>
      </c>
      <c r="AQ10" s="56" t="str">
        <f t="shared" si="15"/>
        <v/>
      </c>
      <c r="AR10" s="56" t="str">
        <f t="shared" si="16"/>
        <v/>
      </c>
      <c r="AS10" s="90">
        <f t="shared" si="17"/>
        <v>0</v>
      </c>
    </row>
    <row r="11" spans="1:45" ht="14.25" x14ac:dyDescent="0.2">
      <c r="A11" s="57">
        <f t="shared" si="18"/>
        <v>4</v>
      </c>
      <c r="B11" s="181"/>
      <c r="C11" s="167"/>
      <c r="D11" s="167"/>
      <c r="E11" s="155"/>
      <c r="F11" s="45"/>
      <c r="G11" s="165"/>
      <c r="H11" s="149"/>
      <c r="I11" s="171"/>
      <c r="J11" s="185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0" t="str">
        <f t="shared" si="0"/>
        <v/>
      </c>
      <c r="X11" s="55" t="str">
        <f t="shared" si="1"/>
        <v/>
      </c>
      <c r="Y11" s="56" t="str">
        <f t="shared" si="2"/>
        <v/>
      </c>
      <c r="Z11" s="56" t="str">
        <f t="shared" si="3"/>
        <v/>
      </c>
      <c r="AA11" s="56" t="str">
        <f t="shared" si="4"/>
        <v/>
      </c>
      <c r="AB11" s="56" t="str">
        <f t="shared" si="5"/>
        <v/>
      </c>
      <c r="AC11" s="56" t="str">
        <f t="shared" si="6"/>
        <v/>
      </c>
      <c r="AD11" s="56" t="str">
        <f t="shared" si="7"/>
        <v/>
      </c>
      <c r="AE11" s="56" t="str">
        <f t="shared" si="8"/>
        <v/>
      </c>
      <c r="AF11" s="56" t="str">
        <f t="shared" si="20"/>
        <v/>
      </c>
      <c r="AG11" s="56" t="str">
        <f t="shared" si="21"/>
        <v/>
      </c>
      <c r="AH11" s="56" t="str">
        <f t="shared" si="22"/>
        <v/>
      </c>
      <c r="AI11" s="56" t="str">
        <f t="shared" si="9"/>
        <v/>
      </c>
      <c r="AJ11" s="56">
        <f t="shared" si="23"/>
        <v>0</v>
      </c>
      <c r="AK11" s="56" t="str">
        <f t="shared" si="10"/>
        <v/>
      </c>
      <c r="AL11" s="56" t="str">
        <f t="shared" si="11"/>
        <v/>
      </c>
      <c r="AM11" s="56" t="str">
        <f t="shared" si="12"/>
        <v/>
      </c>
      <c r="AN11" s="56" t="str">
        <f t="shared" si="13"/>
        <v/>
      </c>
      <c r="AO11" s="56">
        <f t="shared" si="19"/>
        <v>0</v>
      </c>
      <c r="AP11" s="56" t="str">
        <f t="shared" si="14"/>
        <v/>
      </c>
      <c r="AQ11" s="56" t="str">
        <f t="shared" si="15"/>
        <v/>
      </c>
      <c r="AR11" s="56" t="str">
        <f t="shared" si="16"/>
        <v/>
      </c>
      <c r="AS11" s="90">
        <f t="shared" si="17"/>
        <v>0</v>
      </c>
    </row>
    <row r="12" spans="1:45" ht="14.25" x14ac:dyDescent="0.2">
      <c r="A12" s="57">
        <f t="shared" si="18"/>
        <v>5</v>
      </c>
      <c r="B12" s="181"/>
      <c r="C12" s="167"/>
      <c r="D12" s="167"/>
      <c r="E12" s="155"/>
      <c r="F12" s="45"/>
      <c r="G12" s="165"/>
      <c r="H12" s="149"/>
      <c r="I12" s="171"/>
      <c r="J12" s="185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0" t="str">
        <f t="shared" si="0"/>
        <v/>
      </c>
      <c r="X12" s="55" t="str">
        <f t="shared" si="1"/>
        <v/>
      </c>
      <c r="Y12" s="56" t="str">
        <f t="shared" si="2"/>
        <v/>
      </c>
      <c r="Z12" s="56" t="str">
        <f t="shared" si="3"/>
        <v/>
      </c>
      <c r="AA12" s="56" t="str">
        <f t="shared" si="4"/>
        <v/>
      </c>
      <c r="AB12" s="56" t="str">
        <f t="shared" si="5"/>
        <v/>
      </c>
      <c r="AC12" s="56" t="str">
        <f t="shared" si="6"/>
        <v/>
      </c>
      <c r="AD12" s="56" t="str">
        <f t="shared" si="7"/>
        <v/>
      </c>
      <c r="AE12" s="56" t="str">
        <f t="shared" si="8"/>
        <v/>
      </c>
      <c r="AF12" s="56" t="str">
        <f t="shared" si="20"/>
        <v/>
      </c>
      <c r="AG12" s="56" t="str">
        <f t="shared" si="21"/>
        <v/>
      </c>
      <c r="AH12" s="56" t="str">
        <f t="shared" si="22"/>
        <v/>
      </c>
      <c r="AI12" s="56" t="str">
        <f t="shared" si="9"/>
        <v/>
      </c>
      <c r="AJ12" s="56">
        <f t="shared" si="23"/>
        <v>0</v>
      </c>
      <c r="AK12" s="56" t="str">
        <f t="shared" si="10"/>
        <v/>
      </c>
      <c r="AL12" s="56" t="str">
        <f t="shared" si="11"/>
        <v/>
      </c>
      <c r="AM12" s="56" t="str">
        <f t="shared" si="12"/>
        <v/>
      </c>
      <c r="AN12" s="56" t="str">
        <f t="shared" si="13"/>
        <v/>
      </c>
      <c r="AO12" s="56">
        <f t="shared" si="19"/>
        <v>0</v>
      </c>
      <c r="AP12" s="56" t="str">
        <f t="shared" si="14"/>
        <v/>
      </c>
      <c r="AQ12" s="56" t="str">
        <f t="shared" si="15"/>
        <v/>
      </c>
      <c r="AR12" s="56" t="str">
        <f t="shared" si="16"/>
        <v/>
      </c>
      <c r="AS12" s="90">
        <f t="shared" si="17"/>
        <v>0</v>
      </c>
    </row>
    <row r="13" spans="1:45" ht="14.25" x14ac:dyDescent="0.2">
      <c r="A13" s="57">
        <f t="shared" si="18"/>
        <v>6</v>
      </c>
      <c r="B13" s="181"/>
      <c r="C13" s="167"/>
      <c r="D13" s="167"/>
      <c r="E13" s="155"/>
      <c r="F13" s="45"/>
      <c r="G13" s="165"/>
      <c r="H13" s="149"/>
      <c r="I13" s="171"/>
      <c r="J13" s="185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0" t="str">
        <f t="shared" si="0"/>
        <v/>
      </c>
      <c r="X13" s="55" t="str">
        <f t="shared" si="1"/>
        <v/>
      </c>
      <c r="Y13" s="56" t="str">
        <f t="shared" si="2"/>
        <v/>
      </c>
      <c r="Z13" s="56" t="str">
        <f t="shared" si="3"/>
        <v/>
      </c>
      <c r="AA13" s="56" t="str">
        <f t="shared" si="4"/>
        <v/>
      </c>
      <c r="AB13" s="56" t="str">
        <f t="shared" si="5"/>
        <v/>
      </c>
      <c r="AC13" s="56" t="str">
        <f t="shared" si="6"/>
        <v/>
      </c>
      <c r="AD13" s="56" t="str">
        <f t="shared" si="7"/>
        <v/>
      </c>
      <c r="AE13" s="56" t="str">
        <f t="shared" si="8"/>
        <v/>
      </c>
      <c r="AF13" s="56" t="str">
        <f t="shared" si="20"/>
        <v/>
      </c>
      <c r="AG13" s="56" t="str">
        <f t="shared" si="21"/>
        <v/>
      </c>
      <c r="AH13" s="56" t="str">
        <f t="shared" si="22"/>
        <v/>
      </c>
      <c r="AI13" s="56" t="str">
        <f t="shared" si="9"/>
        <v/>
      </c>
      <c r="AJ13" s="56">
        <f t="shared" si="23"/>
        <v>0</v>
      </c>
      <c r="AK13" s="56" t="str">
        <f t="shared" si="10"/>
        <v/>
      </c>
      <c r="AL13" s="56" t="str">
        <f t="shared" si="11"/>
        <v/>
      </c>
      <c r="AM13" s="56" t="str">
        <f t="shared" si="12"/>
        <v/>
      </c>
      <c r="AN13" s="56" t="str">
        <f t="shared" si="13"/>
        <v/>
      </c>
      <c r="AO13" s="56">
        <f t="shared" si="19"/>
        <v>0</v>
      </c>
      <c r="AP13" s="56" t="str">
        <f t="shared" si="14"/>
        <v/>
      </c>
      <c r="AQ13" s="56" t="str">
        <f t="shared" si="15"/>
        <v/>
      </c>
      <c r="AR13" s="56" t="str">
        <f t="shared" si="16"/>
        <v/>
      </c>
      <c r="AS13" s="90">
        <f t="shared" si="17"/>
        <v>0</v>
      </c>
    </row>
    <row r="14" spans="1:45" ht="14.25" x14ac:dyDescent="0.2">
      <c r="A14" s="57">
        <f t="shared" si="18"/>
        <v>7</v>
      </c>
      <c r="B14" s="181"/>
      <c r="C14" s="167"/>
      <c r="D14" s="167"/>
      <c r="E14" s="155"/>
      <c r="F14" s="45"/>
      <c r="G14" s="165"/>
      <c r="H14" s="149"/>
      <c r="I14" s="171"/>
      <c r="J14" s="185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0" t="str">
        <f t="shared" si="0"/>
        <v/>
      </c>
      <c r="X14" s="55" t="str">
        <f t="shared" si="1"/>
        <v/>
      </c>
      <c r="Y14" s="56" t="str">
        <f t="shared" si="2"/>
        <v/>
      </c>
      <c r="Z14" s="56" t="str">
        <f t="shared" si="3"/>
        <v/>
      </c>
      <c r="AA14" s="56" t="str">
        <f t="shared" si="4"/>
        <v/>
      </c>
      <c r="AB14" s="56" t="str">
        <f t="shared" si="5"/>
        <v/>
      </c>
      <c r="AC14" s="56" t="str">
        <f t="shared" si="6"/>
        <v/>
      </c>
      <c r="AD14" s="56" t="str">
        <f t="shared" si="7"/>
        <v/>
      </c>
      <c r="AE14" s="56" t="str">
        <f t="shared" si="8"/>
        <v/>
      </c>
      <c r="AF14" s="56" t="str">
        <f t="shared" si="20"/>
        <v/>
      </c>
      <c r="AG14" s="56" t="str">
        <f t="shared" si="21"/>
        <v/>
      </c>
      <c r="AH14" s="56" t="str">
        <f t="shared" si="22"/>
        <v/>
      </c>
      <c r="AI14" s="56" t="str">
        <f t="shared" si="9"/>
        <v/>
      </c>
      <c r="AJ14" s="56">
        <f t="shared" si="23"/>
        <v>0</v>
      </c>
      <c r="AK14" s="56" t="str">
        <f t="shared" si="10"/>
        <v/>
      </c>
      <c r="AL14" s="56" t="str">
        <f t="shared" si="11"/>
        <v/>
      </c>
      <c r="AM14" s="56" t="str">
        <f t="shared" si="12"/>
        <v/>
      </c>
      <c r="AN14" s="56" t="str">
        <f t="shared" si="13"/>
        <v/>
      </c>
      <c r="AO14" s="56">
        <f t="shared" si="19"/>
        <v>0</v>
      </c>
      <c r="AP14" s="56" t="str">
        <f t="shared" si="14"/>
        <v/>
      </c>
      <c r="AQ14" s="56" t="str">
        <f t="shared" si="15"/>
        <v/>
      </c>
      <c r="AR14" s="56" t="str">
        <f t="shared" si="16"/>
        <v/>
      </c>
      <c r="AS14" s="90">
        <f t="shared" si="17"/>
        <v>0</v>
      </c>
    </row>
    <row r="15" spans="1:45" ht="14.25" x14ac:dyDescent="0.2">
      <c r="A15" s="57">
        <f t="shared" si="18"/>
        <v>8</v>
      </c>
      <c r="B15" s="181"/>
      <c r="C15" s="167"/>
      <c r="D15" s="167"/>
      <c r="E15" s="155"/>
      <c r="F15" s="45"/>
      <c r="G15" s="165"/>
      <c r="H15" s="149"/>
      <c r="I15" s="171"/>
      <c r="J15" s="185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0" t="str">
        <f t="shared" si="0"/>
        <v/>
      </c>
      <c r="X15" s="55" t="str">
        <f t="shared" si="1"/>
        <v/>
      </c>
      <c r="Y15" s="56" t="str">
        <f t="shared" si="2"/>
        <v/>
      </c>
      <c r="Z15" s="56" t="str">
        <f t="shared" si="3"/>
        <v/>
      </c>
      <c r="AA15" s="56" t="str">
        <f t="shared" si="4"/>
        <v/>
      </c>
      <c r="AB15" s="56" t="str">
        <f t="shared" si="5"/>
        <v/>
      </c>
      <c r="AC15" s="56" t="str">
        <f t="shared" si="6"/>
        <v/>
      </c>
      <c r="AD15" s="56" t="str">
        <f t="shared" si="7"/>
        <v/>
      </c>
      <c r="AE15" s="56" t="str">
        <f t="shared" si="8"/>
        <v/>
      </c>
      <c r="AF15" s="56" t="str">
        <f t="shared" si="20"/>
        <v/>
      </c>
      <c r="AG15" s="56" t="str">
        <f t="shared" si="21"/>
        <v/>
      </c>
      <c r="AH15" s="56" t="str">
        <f t="shared" si="22"/>
        <v/>
      </c>
      <c r="AI15" s="56" t="str">
        <f t="shared" si="9"/>
        <v/>
      </c>
      <c r="AJ15" s="56">
        <f t="shared" si="23"/>
        <v>0</v>
      </c>
      <c r="AK15" s="56" t="str">
        <f t="shared" si="10"/>
        <v/>
      </c>
      <c r="AL15" s="56" t="str">
        <f t="shared" si="11"/>
        <v/>
      </c>
      <c r="AM15" s="56" t="str">
        <f t="shared" si="12"/>
        <v/>
      </c>
      <c r="AN15" s="56" t="str">
        <f t="shared" si="13"/>
        <v/>
      </c>
      <c r="AO15" s="56">
        <f t="shared" si="19"/>
        <v>0</v>
      </c>
      <c r="AP15" s="56" t="str">
        <f t="shared" si="14"/>
        <v/>
      </c>
      <c r="AQ15" s="56" t="str">
        <f t="shared" si="15"/>
        <v/>
      </c>
      <c r="AR15" s="56" t="str">
        <f t="shared" si="16"/>
        <v/>
      </c>
      <c r="AS15" s="90">
        <f t="shared" si="17"/>
        <v>0</v>
      </c>
    </row>
    <row r="16" spans="1:45" ht="14.25" x14ac:dyDescent="0.2">
      <c r="A16" s="57">
        <f t="shared" si="18"/>
        <v>9</v>
      </c>
      <c r="B16" s="181"/>
      <c r="C16" s="167"/>
      <c r="D16" s="167"/>
      <c r="E16" s="155"/>
      <c r="F16" s="45"/>
      <c r="G16" s="165"/>
      <c r="H16" s="149"/>
      <c r="I16" s="171"/>
      <c r="J16" s="185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0" t="str">
        <f t="shared" si="0"/>
        <v/>
      </c>
      <c r="X16" s="55" t="str">
        <f t="shared" si="1"/>
        <v/>
      </c>
      <c r="Y16" s="56" t="str">
        <f t="shared" si="2"/>
        <v/>
      </c>
      <c r="Z16" s="56" t="str">
        <f t="shared" si="3"/>
        <v/>
      </c>
      <c r="AA16" s="56" t="str">
        <f t="shared" si="4"/>
        <v/>
      </c>
      <c r="AB16" s="56" t="str">
        <f t="shared" si="5"/>
        <v/>
      </c>
      <c r="AC16" s="56" t="str">
        <f t="shared" si="6"/>
        <v/>
      </c>
      <c r="AD16" s="56" t="str">
        <f t="shared" si="7"/>
        <v/>
      </c>
      <c r="AE16" s="56" t="str">
        <f t="shared" si="8"/>
        <v/>
      </c>
      <c r="AF16" s="56" t="str">
        <f t="shared" si="20"/>
        <v/>
      </c>
      <c r="AG16" s="56" t="str">
        <f t="shared" si="21"/>
        <v/>
      </c>
      <c r="AH16" s="56" t="str">
        <f t="shared" si="22"/>
        <v/>
      </c>
      <c r="AI16" s="56" t="str">
        <f t="shared" si="9"/>
        <v/>
      </c>
      <c r="AJ16" s="56">
        <f t="shared" si="23"/>
        <v>0</v>
      </c>
      <c r="AK16" s="56" t="str">
        <f t="shared" si="10"/>
        <v/>
      </c>
      <c r="AL16" s="56" t="str">
        <f t="shared" si="11"/>
        <v/>
      </c>
      <c r="AM16" s="56" t="str">
        <f t="shared" si="12"/>
        <v/>
      </c>
      <c r="AN16" s="56" t="str">
        <f t="shared" si="13"/>
        <v/>
      </c>
      <c r="AO16" s="56">
        <f t="shared" si="19"/>
        <v>0</v>
      </c>
      <c r="AP16" s="56" t="str">
        <f t="shared" si="14"/>
        <v/>
      </c>
      <c r="AQ16" s="56" t="str">
        <f t="shared" si="15"/>
        <v/>
      </c>
      <c r="AR16" s="56" t="str">
        <f t="shared" si="16"/>
        <v/>
      </c>
      <c r="AS16" s="90">
        <f t="shared" si="17"/>
        <v>0</v>
      </c>
    </row>
    <row r="17" spans="1:45" ht="14.25" x14ac:dyDescent="0.2">
      <c r="A17" s="57">
        <f t="shared" si="18"/>
        <v>10</v>
      </c>
      <c r="B17" s="181"/>
      <c r="C17" s="167"/>
      <c r="D17" s="167"/>
      <c r="E17" s="155"/>
      <c r="F17" s="45"/>
      <c r="G17" s="165"/>
      <c r="H17" s="149"/>
      <c r="I17" s="171"/>
      <c r="J17" s="185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0" t="str">
        <f t="shared" si="0"/>
        <v/>
      </c>
      <c r="X17" s="55" t="str">
        <f t="shared" si="1"/>
        <v/>
      </c>
      <c r="Y17" s="56" t="str">
        <f t="shared" si="2"/>
        <v/>
      </c>
      <c r="Z17" s="56" t="str">
        <f t="shared" si="3"/>
        <v/>
      </c>
      <c r="AA17" s="56" t="str">
        <f t="shared" si="4"/>
        <v/>
      </c>
      <c r="AB17" s="56" t="str">
        <f t="shared" si="5"/>
        <v/>
      </c>
      <c r="AC17" s="56" t="str">
        <f t="shared" si="6"/>
        <v/>
      </c>
      <c r="AD17" s="56" t="str">
        <f t="shared" si="7"/>
        <v/>
      </c>
      <c r="AE17" s="56" t="str">
        <f t="shared" si="8"/>
        <v/>
      </c>
      <c r="AF17" s="56" t="str">
        <f t="shared" si="20"/>
        <v/>
      </c>
      <c r="AG17" s="56" t="str">
        <f t="shared" si="21"/>
        <v/>
      </c>
      <c r="AH17" s="56" t="str">
        <f t="shared" si="22"/>
        <v/>
      </c>
      <c r="AI17" s="56" t="str">
        <f t="shared" si="9"/>
        <v/>
      </c>
      <c r="AJ17" s="56">
        <f t="shared" si="23"/>
        <v>0</v>
      </c>
      <c r="AK17" s="56" t="str">
        <f t="shared" si="10"/>
        <v/>
      </c>
      <c r="AL17" s="56" t="str">
        <f t="shared" si="11"/>
        <v/>
      </c>
      <c r="AM17" s="56" t="str">
        <f t="shared" si="12"/>
        <v/>
      </c>
      <c r="AN17" s="56" t="str">
        <f t="shared" si="13"/>
        <v/>
      </c>
      <c r="AO17" s="56">
        <f t="shared" si="19"/>
        <v>0</v>
      </c>
      <c r="AP17" s="56" t="str">
        <f t="shared" si="14"/>
        <v/>
      </c>
      <c r="AQ17" s="56" t="str">
        <f t="shared" si="15"/>
        <v/>
      </c>
      <c r="AR17" s="56" t="str">
        <f t="shared" si="16"/>
        <v/>
      </c>
      <c r="AS17" s="90">
        <f t="shared" si="17"/>
        <v>0</v>
      </c>
    </row>
    <row r="18" spans="1:45" ht="14.25" x14ac:dyDescent="0.2">
      <c r="A18" s="57">
        <f t="shared" si="18"/>
        <v>11</v>
      </c>
      <c r="B18" s="181"/>
      <c r="C18" s="167"/>
      <c r="D18" s="167"/>
      <c r="E18" s="155"/>
      <c r="F18" s="45"/>
      <c r="G18" s="165"/>
      <c r="H18" s="149"/>
      <c r="I18" s="171"/>
      <c r="J18" s="185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0" t="str">
        <f t="shared" si="0"/>
        <v/>
      </c>
      <c r="X18" s="55" t="str">
        <f t="shared" si="1"/>
        <v/>
      </c>
      <c r="Y18" s="56" t="str">
        <f t="shared" si="2"/>
        <v/>
      </c>
      <c r="Z18" s="56" t="str">
        <f t="shared" si="3"/>
        <v/>
      </c>
      <c r="AA18" s="56" t="str">
        <f t="shared" si="4"/>
        <v/>
      </c>
      <c r="AB18" s="56" t="str">
        <f t="shared" si="5"/>
        <v/>
      </c>
      <c r="AC18" s="56" t="str">
        <f t="shared" si="6"/>
        <v/>
      </c>
      <c r="AD18" s="56" t="str">
        <f t="shared" si="7"/>
        <v/>
      </c>
      <c r="AE18" s="56" t="str">
        <f t="shared" si="8"/>
        <v/>
      </c>
      <c r="AF18" s="56" t="str">
        <f t="shared" si="20"/>
        <v/>
      </c>
      <c r="AG18" s="56" t="str">
        <f t="shared" si="21"/>
        <v/>
      </c>
      <c r="AH18" s="56" t="str">
        <f t="shared" si="22"/>
        <v/>
      </c>
      <c r="AI18" s="56" t="str">
        <f t="shared" si="9"/>
        <v/>
      </c>
      <c r="AJ18" s="56">
        <f t="shared" si="23"/>
        <v>0</v>
      </c>
      <c r="AK18" s="56" t="str">
        <f t="shared" si="10"/>
        <v/>
      </c>
      <c r="AL18" s="56" t="str">
        <f t="shared" si="11"/>
        <v/>
      </c>
      <c r="AM18" s="56" t="str">
        <f t="shared" si="12"/>
        <v/>
      </c>
      <c r="AN18" s="56" t="str">
        <f t="shared" si="13"/>
        <v/>
      </c>
      <c r="AO18" s="56">
        <f t="shared" si="19"/>
        <v>0</v>
      </c>
      <c r="AP18" s="56" t="str">
        <f t="shared" si="14"/>
        <v/>
      </c>
      <c r="AQ18" s="56" t="str">
        <f t="shared" si="15"/>
        <v/>
      </c>
      <c r="AR18" s="56" t="str">
        <f t="shared" si="16"/>
        <v/>
      </c>
      <c r="AS18" s="90">
        <f t="shared" si="17"/>
        <v>0</v>
      </c>
    </row>
    <row r="19" spans="1:45" ht="14.25" x14ac:dyDescent="0.2">
      <c r="A19" s="57">
        <f t="shared" si="18"/>
        <v>12</v>
      </c>
      <c r="B19" s="181"/>
      <c r="C19" s="167"/>
      <c r="D19" s="167"/>
      <c r="E19" s="155"/>
      <c r="F19" s="45"/>
      <c r="G19" s="165"/>
      <c r="H19" s="149"/>
      <c r="I19" s="171"/>
      <c r="J19" s="185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0" t="str">
        <f t="shared" si="0"/>
        <v/>
      </c>
      <c r="X19" s="55" t="str">
        <f t="shared" si="1"/>
        <v/>
      </c>
      <c r="Y19" s="56" t="str">
        <f t="shared" si="2"/>
        <v/>
      </c>
      <c r="Z19" s="56" t="str">
        <f t="shared" si="3"/>
        <v/>
      </c>
      <c r="AA19" s="56" t="str">
        <f t="shared" si="4"/>
        <v/>
      </c>
      <c r="AB19" s="56" t="str">
        <f t="shared" si="5"/>
        <v/>
      </c>
      <c r="AC19" s="56" t="str">
        <f t="shared" si="6"/>
        <v/>
      </c>
      <c r="AD19" s="56" t="str">
        <f t="shared" si="7"/>
        <v/>
      </c>
      <c r="AE19" s="56" t="str">
        <f t="shared" si="8"/>
        <v/>
      </c>
      <c r="AF19" s="56" t="str">
        <f t="shared" si="20"/>
        <v/>
      </c>
      <c r="AG19" s="56" t="str">
        <f t="shared" si="21"/>
        <v/>
      </c>
      <c r="AH19" s="56" t="str">
        <f t="shared" si="22"/>
        <v/>
      </c>
      <c r="AI19" s="56" t="str">
        <f t="shared" si="9"/>
        <v/>
      </c>
      <c r="AJ19" s="56">
        <f t="shared" si="23"/>
        <v>0</v>
      </c>
      <c r="AK19" s="56" t="str">
        <f t="shared" si="10"/>
        <v/>
      </c>
      <c r="AL19" s="56" t="str">
        <f t="shared" si="11"/>
        <v/>
      </c>
      <c r="AM19" s="56" t="str">
        <f t="shared" si="12"/>
        <v/>
      </c>
      <c r="AN19" s="56" t="str">
        <f t="shared" si="13"/>
        <v/>
      </c>
      <c r="AO19" s="56">
        <f t="shared" si="19"/>
        <v>0</v>
      </c>
      <c r="AP19" s="56" t="str">
        <f t="shared" si="14"/>
        <v/>
      </c>
      <c r="AQ19" s="56" t="str">
        <f t="shared" si="15"/>
        <v/>
      </c>
      <c r="AR19" s="56" t="str">
        <f t="shared" si="16"/>
        <v/>
      </c>
      <c r="AS19" s="90">
        <f t="shared" si="17"/>
        <v>0</v>
      </c>
    </row>
    <row r="20" spans="1:45" ht="15" x14ac:dyDescent="0.2">
      <c r="A20" s="57">
        <f t="shared" si="18"/>
        <v>13</v>
      </c>
      <c r="B20" s="58"/>
      <c r="C20" s="167"/>
      <c r="D20" s="167"/>
      <c r="E20" s="155"/>
      <c r="F20" s="45"/>
      <c r="G20" s="164"/>
      <c r="H20" s="151"/>
      <c r="I20" s="170"/>
      <c r="J20" s="158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0" t="str">
        <f t="shared" si="0"/>
        <v/>
      </c>
      <c r="X20" s="55" t="str">
        <f t="shared" si="1"/>
        <v/>
      </c>
      <c r="Y20" s="56" t="str">
        <f t="shared" si="2"/>
        <v/>
      </c>
      <c r="Z20" s="56" t="str">
        <f t="shared" si="3"/>
        <v/>
      </c>
      <c r="AA20" s="56" t="str">
        <f t="shared" si="4"/>
        <v/>
      </c>
      <c r="AB20" s="56" t="str">
        <f t="shared" si="5"/>
        <v/>
      </c>
      <c r="AC20" s="56" t="str">
        <f t="shared" si="6"/>
        <v/>
      </c>
      <c r="AD20" s="56" t="str">
        <f t="shared" si="7"/>
        <v/>
      </c>
      <c r="AE20" s="56" t="str">
        <f t="shared" si="8"/>
        <v/>
      </c>
      <c r="AF20" s="56" t="str">
        <f t="shared" si="20"/>
        <v/>
      </c>
      <c r="AG20" s="56" t="str">
        <f t="shared" si="21"/>
        <v/>
      </c>
      <c r="AH20" s="56" t="str">
        <f t="shared" si="22"/>
        <v/>
      </c>
      <c r="AI20" s="56" t="str">
        <f t="shared" si="9"/>
        <v/>
      </c>
      <c r="AJ20" s="56">
        <f t="shared" si="23"/>
        <v>0</v>
      </c>
      <c r="AK20" s="56" t="str">
        <f t="shared" si="10"/>
        <v/>
      </c>
      <c r="AL20" s="56" t="str">
        <f t="shared" si="11"/>
        <v/>
      </c>
      <c r="AM20" s="56" t="str">
        <f t="shared" si="12"/>
        <v/>
      </c>
      <c r="AN20" s="56" t="str">
        <f t="shared" si="13"/>
        <v/>
      </c>
      <c r="AO20" s="56">
        <f t="shared" si="19"/>
        <v>0</v>
      </c>
      <c r="AP20" s="56" t="str">
        <f t="shared" si="14"/>
        <v/>
      </c>
      <c r="AQ20" s="56" t="str">
        <f t="shared" si="15"/>
        <v/>
      </c>
      <c r="AR20" s="56" t="str">
        <f t="shared" si="16"/>
        <v/>
      </c>
      <c r="AS20" s="90">
        <f t="shared" si="17"/>
        <v>0</v>
      </c>
    </row>
    <row r="21" spans="1:45" ht="15" x14ac:dyDescent="0.2">
      <c r="A21" s="57">
        <f t="shared" si="18"/>
        <v>14</v>
      </c>
      <c r="B21" s="58"/>
      <c r="C21" s="167"/>
      <c r="D21" s="167"/>
      <c r="E21" s="155"/>
      <c r="F21" s="45"/>
      <c r="G21" s="164"/>
      <c r="H21" s="151"/>
      <c r="I21" s="170"/>
      <c r="J21" s="158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0" t="str">
        <f t="shared" si="0"/>
        <v/>
      </c>
      <c r="X21" s="55" t="str">
        <f t="shared" si="1"/>
        <v/>
      </c>
      <c r="Y21" s="56" t="str">
        <f t="shared" si="2"/>
        <v/>
      </c>
      <c r="Z21" s="56" t="str">
        <f t="shared" si="3"/>
        <v/>
      </c>
      <c r="AA21" s="56" t="str">
        <f t="shared" si="4"/>
        <v/>
      </c>
      <c r="AB21" s="56" t="str">
        <f t="shared" si="5"/>
        <v/>
      </c>
      <c r="AC21" s="56" t="str">
        <f t="shared" si="6"/>
        <v/>
      </c>
      <c r="AD21" s="56" t="str">
        <f t="shared" si="7"/>
        <v/>
      </c>
      <c r="AE21" s="56" t="str">
        <f t="shared" si="8"/>
        <v/>
      </c>
      <c r="AF21" s="56" t="str">
        <f t="shared" si="20"/>
        <v/>
      </c>
      <c r="AG21" s="56" t="str">
        <f t="shared" si="21"/>
        <v/>
      </c>
      <c r="AH21" s="56" t="str">
        <f t="shared" si="22"/>
        <v/>
      </c>
      <c r="AI21" s="56" t="str">
        <f t="shared" si="9"/>
        <v/>
      </c>
      <c r="AJ21" s="56">
        <f t="shared" si="23"/>
        <v>0</v>
      </c>
      <c r="AK21" s="56" t="str">
        <f t="shared" si="10"/>
        <v/>
      </c>
      <c r="AL21" s="56" t="str">
        <f t="shared" si="11"/>
        <v/>
      </c>
      <c r="AM21" s="56" t="str">
        <f t="shared" si="12"/>
        <v/>
      </c>
      <c r="AN21" s="56" t="str">
        <f t="shared" si="13"/>
        <v/>
      </c>
      <c r="AO21" s="56">
        <f t="shared" si="19"/>
        <v>0</v>
      </c>
      <c r="AP21" s="56" t="str">
        <f t="shared" si="14"/>
        <v/>
      </c>
      <c r="AQ21" s="56" t="str">
        <f t="shared" si="15"/>
        <v/>
      </c>
      <c r="AR21" s="56" t="str">
        <f t="shared" si="16"/>
        <v/>
      </c>
      <c r="AS21" s="90">
        <f t="shared" si="17"/>
        <v>0</v>
      </c>
    </row>
    <row r="22" spans="1:45" ht="15" x14ac:dyDescent="0.2">
      <c r="A22" s="57">
        <f t="shared" si="18"/>
        <v>15</v>
      </c>
      <c r="B22" s="58"/>
      <c r="C22" s="167"/>
      <c r="D22" s="167"/>
      <c r="E22" s="155"/>
      <c r="F22" s="45"/>
      <c r="G22" s="165"/>
      <c r="H22" s="151"/>
      <c r="I22" s="171"/>
      <c r="J22" s="159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0" t="str">
        <f t="shared" si="0"/>
        <v/>
      </c>
      <c r="X22" s="55" t="str">
        <f t="shared" si="1"/>
        <v/>
      </c>
      <c r="Y22" s="56" t="str">
        <f t="shared" si="2"/>
        <v/>
      </c>
      <c r="Z22" s="56" t="str">
        <f t="shared" si="3"/>
        <v/>
      </c>
      <c r="AA22" s="56" t="str">
        <f t="shared" si="4"/>
        <v/>
      </c>
      <c r="AB22" s="56" t="str">
        <f t="shared" si="5"/>
        <v/>
      </c>
      <c r="AC22" s="56" t="str">
        <f t="shared" si="6"/>
        <v/>
      </c>
      <c r="AD22" s="56" t="str">
        <f t="shared" si="7"/>
        <v/>
      </c>
      <c r="AE22" s="56" t="str">
        <f t="shared" si="8"/>
        <v/>
      </c>
      <c r="AF22" s="56" t="str">
        <f t="shared" si="20"/>
        <v/>
      </c>
      <c r="AG22" s="56" t="str">
        <f t="shared" si="21"/>
        <v/>
      </c>
      <c r="AH22" s="56" t="str">
        <f t="shared" si="22"/>
        <v/>
      </c>
      <c r="AI22" s="56" t="str">
        <f t="shared" si="9"/>
        <v/>
      </c>
      <c r="AJ22" s="56">
        <f t="shared" si="23"/>
        <v>0</v>
      </c>
      <c r="AK22" s="56" t="str">
        <f t="shared" si="10"/>
        <v/>
      </c>
      <c r="AL22" s="56" t="str">
        <f t="shared" si="11"/>
        <v/>
      </c>
      <c r="AM22" s="56" t="str">
        <f t="shared" si="12"/>
        <v/>
      </c>
      <c r="AN22" s="56" t="str">
        <f t="shared" si="13"/>
        <v/>
      </c>
      <c r="AO22" s="56">
        <f t="shared" si="19"/>
        <v>0</v>
      </c>
      <c r="AP22" s="56" t="str">
        <f t="shared" si="14"/>
        <v/>
      </c>
      <c r="AQ22" s="56" t="str">
        <f t="shared" si="15"/>
        <v/>
      </c>
      <c r="AR22" s="56" t="str">
        <f t="shared" si="16"/>
        <v/>
      </c>
      <c r="AS22" s="90">
        <f t="shared" si="17"/>
        <v>0</v>
      </c>
    </row>
    <row r="23" spans="1:45" ht="15" x14ac:dyDescent="0.2">
      <c r="A23" s="57">
        <f t="shared" si="18"/>
        <v>16</v>
      </c>
      <c r="B23" s="58"/>
      <c r="C23" s="167"/>
      <c r="D23" s="167"/>
      <c r="E23" s="155"/>
      <c r="F23" s="45"/>
      <c r="G23" s="164"/>
      <c r="H23" s="151"/>
      <c r="I23" s="170"/>
      <c r="J23" s="158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0" t="str">
        <f t="shared" si="0"/>
        <v/>
      </c>
      <c r="X23" s="55" t="str">
        <f t="shared" si="1"/>
        <v/>
      </c>
      <c r="Y23" s="56" t="str">
        <f t="shared" si="2"/>
        <v/>
      </c>
      <c r="Z23" s="56" t="str">
        <f t="shared" si="3"/>
        <v/>
      </c>
      <c r="AA23" s="56" t="str">
        <f t="shared" si="4"/>
        <v/>
      </c>
      <c r="AB23" s="56" t="str">
        <f t="shared" si="5"/>
        <v/>
      </c>
      <c r="AC23" s="56" t="str">
        <f t="shared" si="6"/>
        <v/>
      </c>
      <c r="AD23" s="56" t="str">
        <f t="shared" si="7"/>
        <v/>
      </c>
      <c r="AE23" s="56" t="str">
        <f t="shared" si="8"/>
        <v/>
      </c>
      <c r="AF23" s="56" t="str">
        <f t="shared" si="20"/>
        <v/>
      </c>
      <c r="AG23" s="56" t="str">
        <f t="shared" si="21"/>
        <v/>
      </c>
      <c r="AH23" s="56" t="str">
        <f t="shared" si="22"/>
        <v/>
      </c>
      <c r="AI23" s="56" t="str">
        <f t="shared" si="9"/>
        <v/>
      </c>
      <c r="AJ23" s="56">
        <f t="shared" si="23"/>
        <v>0</v>
      </c>
      <c r="AK23" s="56" t="str">
        <f t="shared" si="10"/>
        <v/>
      </c>
      <c r="AL23" s="56" t="str">
        <f t="shared" si="11"/>
        <v/>
      </c>
      <c r="AM23" s="56" t="str">
        <f t="shared" si="12"/>
        <v/>
      </c>
      <c r="AN23" s="56" t="str">
        <f t="shared" si="13"/>
        <v/>
      </c>
      <c r="AO23" s="56">
        <f t="shared" si="19"/>
        <v>0</v>
      </c>
      <c r="AP23" s="56" t="str">
        <f t="shared" si="14"/>
        <v/>
      </c>
      <c r="AQ23" s="56" t="str">
        <f t="shared" si="15"/>
        <v/>
      </c>
      <c r="AR23" s="56" t="str">
        <f t="shared" si="16"/>
        <v/>
      </c>
      <c r="AS23" s="90">
        <f t="shared" si="17"/>
        <v>0</v>
      </c>
    </row>
    <row r="24" spans="1:45" ht="15" x14ac:dyDescent="0.2">
      <c r="A24" s="57">
        <f t="shared" si="18"/>
        <v>17</v>
      </c>
      <c r="B24" s="58"/>
      <c r="C24" s="167"/>
      <c r="D24" s="167"/>
      <c r="E24" s="155"/>
      <c r="F24" s="45"/>
      <c r="G24" s="164"/>
      <c r="H24" s="151"/>
      <c r="I24" s="170"/>
      <c r="J24" s="158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0" t="str">
        <f t="shared" si="0"/>
        <v/>
      </c>
      <c r="X24" s="55" t="str">
        <f t="shared" si="1"/>
        <v/>
      </c>
      <c r="Y24" s="56" t="str">
        <f t="shared" si="2"/>
        <v/>
      </c>
      <c r="Z24" s="56" t="str">
        <f t="shared" si="3"/>
        <v/>
      </c>
      <c r="AA24" s="56" t="str">
        <f t="shared" si="4"/>
        <v/>
      </c>
      <c r="AB24" s="56" t="str">
        <f t="shared" si="5"/>
        <v/>
      </c>
      <c r="AC24" s="56" t="str">
        <f t="shared" si="6"/>
        <v/>
      </c>
      <c r="AD24" s="56" t="str">
        <f t="shared" si="7"/>
        <v/>
      </c>
      <c r="AE24" s="56" t="str">
        <f t="shared" si="8"/>
        <v/>
      </c>
      <c r="AF24" s="56" t="str">
        <f t="shared" si="20"/>
        <v/>
      </c>
      <c r="AG24" s="56" t="str">
        <f t="shared" si="21"/>
        <v/>
      </c>
      <c r="AH24" s="56" t="str">
        <f t="shared" si="22"/>
        <v/>
      </c>
      <c r="AI24" s="56" t="str">
        <f t="shared" si="9"/>
        <v/>
      </c>
      <c r="AJ24" s="56">
        <f t="shared" si="23"/>
        <v>0</v>
      </c>
      <c r="AK24" s="56" t="str">
        <f t="shared" si="10"/>
        <v/>
      </c>
      <c r="AL24" s="56" t="str">
        <f t="shared" si="11"/>
        <v/>
      </c>
      <c r="AM24" s="56" t="str">
        <f t="shared" si="12"/>
        <v/>
      </c>
      <c r="AN24" s="56" t="str">
        <f t="shared" si="13"/>
        <v/>
      </c>
      <c r="AO24" s="56">
        <f t="shared" si="19"/>
        <v>0</v>
      </c>
      <c r="AP24" s="56" t="str">
        <f t="shared" si="14"/>
        <v/>
      </c>
      <c r="AQ24" s="56" t="str">
        <f t="shared" si="15"/>
        <v/>
      </c>
      <c r="AR24" s="56" t="str">
        <f t="shared" si="16"/>
        <v/>
      </c>
      <c r="AS24" s="90">
        <f t="shared" si="17"/>
        <v>0</v>
      </c>
    </row>
    <row r="25" spans="1:45" ht="15" x14ac:dyDescent="0.2">
      <c r="A25" s="57">
        <f t="shared" si="18"/>
        <v>18</v>
      </c>
      <c r="B25" s="58"/>
      <c r="C25" s="167"/>
      <c r="D25" s="167"/>
      <c r="E25" s="155"/>
      <c r="F25" s="45"/>
      <c r="G25" s="164"/>
      <c r="H25" s="151"/>
      <c r="I25" s="170"/>
      <c r="J25" s="158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0" t="str">
        <f t="shared" si="0"/>
        <v/>
      </c>
      <c r="X25" s="55" t="str">
        <f t="shared" si="1"/>
        <v/>
      </c>
      <c r="Y25" s="56" t="str">
        <f t="shared" si="2"/>
        <v/>
      </c>
      <c r="Z25" s="56" t="str">
        <f t="shared" si="3"/>
        <v/>
      </c>
      <c r="AA25" s="56" t="str">
        <f t="shared" si="4"/>
        <v/>
      </c>
      <c r="AB25" s="56" t="str">
        <f t="shared" si="5"/>
        <v/>
      </c>
      <c r="AC25" s="56" t="str">
        <f t="shared" si="6"/>
        <v/>
      </c>
      <c r="AD25" s="56" t="str">
        <f t="shared" si="7"/>
        <v/>
      </c>
      <c r="AE25" s="56" t="str">
        <f t="shared" si="8"/>
        <v/>
      </c>
      <c r="AF25" s="56" t="str">
        <f t="shared" si="20"/>
        <v/>
      </c>
      <c r="AG25" s="56" t="str">
        <f t="shared" si="21"/>
        <v/>
      </c>
      <c r="AH25" s="56" t="str">
        <f t="shared" si="22"/>
        <v/>
      </c>
      <c r="AI25" s="56" t="str">
        <f t="shared" si="9"/>
        <v/>
      </c>
      <c r="AJ25" s="56">
        <f t="shared" si="23"/>
        <v>0</v>
      </c>
      <c r="AK25" s="56" t="str">
        <f t="shared" si="10"/>
        <v/>
      </c>
      <c r="AL25" s="56" t="str">
        <f t="shared" si="11"/>
        <v/>
      </c>
      <c r="AM25" s="56" t="str">
        <f t="shared" si="12"/>
        <v/>
      </c>
      <c r="AN25" s="56" t="str">
        <f t="shared" si="13"/>
        <v/>
      </c>
      <c r="AO25" s="56">
        <f t="shared" si="19"/>
        <v>0</v>
      </c>
      <c r="AP25" s="56" t="str">
        <f t="shared" si="14"/>
        <v/>
      </c>
      <c r="AQ25" s="56" t="str">
        <f t="shared" si="15"/>
        <v/>
      </c>
      <c r="AR25" s="56" t="str">
        <f t="shared" si="16"/>
        <v/>
      </c>
      <c r="AS25" s="90">
        <f t="shared" si="17"/>
        <v>0</v>
      </c>
    </row>
    <row r="26" spans="1:45" ht="15" x14ac:dyDescent="0.2">
      <c r="A26" s="57">
        <f t="shared" si="18"/>
        <v>19</v>
      </c>
      <c r="B26" s="58"/>
      <c r="C26" s="167"/>
      <c r="D26" s="167"/>
      <c r="E26" s="155"/>
      <c r="F26" s="45"/>
      <c r="G26" s="164"/>
      <c r="H26" s="151"/>
      <c r="I26" s="170"/>
      <c r="J26" s="158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0" t="str">
        <f t="shared" si="0"/>
        <v/>
      </c>
      <c r="X26" s="55" t="str">
        <f t="shared" si="1"/>
        <v/>
      </c>
      <c r="Y26" s="56" t="str">
        <f t="shared" si="2"/>
        <v/>
      </c>
      <c r="Z26" s="56" t="str">
        <f t="shared" si="3"/>
        <v/>
      </c>
      <c r="AA26" s="56" t="str">
        <f t="shared" si="4"/>
        <v/>
      </c>
      <c r="AB26" s="56" t="str">
        <f t="shared" si="5"/>
        <v/>
      </c>
      <c r="AC26" s="56" t="str">
        <f t="shared" si="6"/>
        <v/>
      </c>
      <c r="AD26" s="56" t="str">
        <f t="shared" si="7"/>
        <v/>
      </c>
      <c r="AE26" s="56" t="str">
        <f t="shared" si="8"/>
        <v/>
      </c>
      <c r="AF26" s="56" t="str">
        <f t="shared" si="20"/>
        <v/>
      </c>
      <c r="AG26" s="56" t="str">
        <f t="shared" si="21"/>
        <v/>
      </c>
      <c r="AH26" s="56" t="str">
        <f t="shared" si="22"/>
        <v/>
      </c>
      <c r="AI26" s="56" t="str">
        <f t="shared" si="9"/>
        <v/>
      </c>
      <c r="AJ26" s="56">
        <f t="shared" si="23"/>
        <v>0</v>
      </c>
      <c r="AK26" s="56" t="str">
        <f t="shared" si="10"/>
        <v/>
      </c>
      <c r="AL26" s="56" t="str">
        <f t="shared" si="11"/>
        <v/>
      </c>
      <c r="AM26" s="56" t="str">
        <f t="shared" si="12"/>
        <v/>
      </c>
      <c r="AN26" s="56" t="str">
        <f t="shared" si="13"/>
        <v/>
      </c>
      <c r="AO26" s="56">
        <f t="shared" si="19"/>
        <v>0</v>
      </c>
      <c r="AP26" s="56" t="str">
        <f t="shared" si="14"/>
        <v/>
      </c>
      <c r="AQ26" s="56" t="str">
        <f t="shared" si="15"/>
        <v/>
      </c>
      <c r="AR26" s="56" t="str">
        <f t="shared" si="16"/>
        <v/>
      </c>
      <c r="AS26" s="90">
        <f t="shared" si="17"/>
        <v>0</v>
      </c>
    </row>
    <row r="27" spans="1:45" ht="15.75" thickBot="1" x14ac:dyDescent="0.25">
      <c r="A27" s="68">
        <f t="shared" si="18"/>
        <v>20</v>
      </c>
      <c r="B27" s="59"/>
      <c r="C27" s="166"/>
      <c r="D27" s="166"/>
      <c r="E27" s="154"/>
      <c r="F27" s="48"/>
      <c r="G27" s="162"/>
      <c r="H27" s="152"/>
      <c r="I27" s="168"/>
      <c r="J27" s="160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3" t="str">
        <f t="shared" si="0"/>
        <v/>
      </c>
      <c r="X27" s="60" t="str">
        <f t="shared" si="1"/>
        <v/>
      </c>
      <c r="Y27" s="61" t="str">
        <f t="shared" si="2"/>
        <v/>
      </c>
      <c r="Z27" s="61" t="str">
        <f t="shared" si="3"/>
        <v/>
      </c>
      <c r="AA27" s="61" t="str">
        <f t="shared" si="4"/>
        <v/>
      </c>
      <c r="AB27" s="61" t="str">
        <f t="shared" si="5"/>
        <v/>
      </c>
      <c r="AC27" s="61" t="str">
        <f t="shared" si="6"/>
        <v/>
      </c>
      <c r="AD27" s="61" t="str">
        <f t="shared" si="7"/>
        <v/>
      </c>
      <c r="AE27" s="61" t="str">
        <f t="shared" si="8"/>
        <v/>
      </c>
      <c r="AF27" s="61" t="str">
        <f t="shared" si="20"/>
        <v/>
      </c>
      <c r="AG27" s="61" t="str">
        <f t="shared" si="21"/>
        <v/>
      </c>
      <c r="AH27" s="61" t="str">
        <f t="shared" si="22"/>
        <v/>
      </c>
      <c r="AI27" s="61" t="str">
        <f t="shared" si="9"/>
        <v/>
      </c>
      <c r="AJ27" s="61">
        <f t="shared" si="23"/>
        <v>0</v>
      </c>
      <c r="AK27" s="61" t="str">
        <f t="shared" si="10"/>
        <v/>
      </c>
      <c r="AL27" s="61" t="str">
        <f t="shared" si="11"/>
        <v/>
      </c>
      <c r="AM27" s="61" t="str">
        <f t="shared" si="12"/>
        <v/>
      </c>
      <c r="AN27" s="61" t="str">
        <f t="shared" si="13"/>
        <v/>
      </c>
      <c r="AO27" s="61">
        <f t="shared" si="19"/>
        <v>0</v>
      </c>
      <c r="AP27" s="61" t="str">
        <f t="shared" si="14"/>
        <v/>
      </c>
      <c r="AQ27" s="61" t="str">
        <f t="shared" si="15"/>
        <v/>
      </c>
      <c r="AR27" s="117" t="str">
        <f t="shared" si="16"/>
        <v/>
      </c>
      <c r="AS27" s="91">
        <f t="shared" si="17"/>
        <v>0</v>
      </c>
    </row>
  </sheetData>
  <sheetProtection algorithmName="SHA-512" hashValue="7gVE8xfUVR4DZDlIUBq+Zs6F8853aZfFCL8iUbjd4HFtuy512sxu4l8CddnDhy+s/ZLL7EApoqi8RfHdvPpmEQ==" saltValue="t0buLxRlh7jsp1/MLvVl8w==" spinCount="100000" sheet="1" objects="1" scenarios="1"/>
  <mergeCells count="30">
    <mergeCell ref="AF5:AI5"/>
    <mergeCell ref="AB6:AC6"/>
    <mergeCell ref="AD6:AE6"/>
    <mergeCell ref="K6:M6"/>
    <mergeCell ref="N6:P6"/>
    <mergeCell ref="Q6:S6"/>
    <mergeCell ref="T6:V6"/>
    <mergeCell ref="X6:Y6"/>
    <mergeCell ref="Z6:AA6"/>
    <mergeCell ref="AK5:AO5"/>
    <mergeCell ref="T2:V2"/>
    <mergeCell ref="K3:M3"/>
    <mergeCell ref="N3:P3"/>
    <mergeCell ref="Q3:S3"/>
    <mergeCell ref="T3:V3"/>
    <mergeCell ref="W3:W5"/>
    <mergeCell ref="K4:M4"/>
    <mergeCell ref="N4:P4"/>
    <mergeCell ref="Q4:S4"/>
    <mergeCell ref="T4:V4"/>
    <mergeCell ref="Q2:S2"/>
    <mergeCell ref="K5:M5"/>
    <mergeCell ref="N5:P5"/>
    <mergeCell ref="Q5:S5"/>
    <mergeCell ref="T5:V5"/>
    <mergeCell ref="A1:A2"/>
    <mergeCell ref="C1:D1"/>
    <mergeCell ref="G1:J1"/>
    <mergeCell ref="K2:M2"/>
    <mergeCell ref="N2:P2"/>
  </mergeCells>
  <dataValidations count="9">
    <dataValidation type="list" allowBlank="1" showInputMessage="1" showErrorMessage="1" sqref="G1">
      <formula1>AllClubs</formula1>
    </dataValidation>
    <dataValidation type="list" allowBlank="1" showInputMessage="1" showErrorMessage="1" promptTitle="Last Grade played by player" sqref="Q8:Q27">
      <formula1>JuniorGrades</formula1>
    </dataValidation>
    <dataValidation type="list" allowBlank="1" showInputMessage="1" showErrorMessage="1" promptTitle="Last Grade played by player" sqref="N8:N27">
      <formula1>CSMLBAGrades</formula1>
    </dataValidation>
    <dataValidation type="list" allowBlank="1" showInputMessage="1" showErrorMessage="1" promptTitle="Last Grade played by player" sqref="K8:K27">
      <formula1>STGBAGrades</formula1>
    </dataValidation>
    <dataValidation type="list" allowBlank="1" showInputMessage="1" showErrorMessage="1" sqref="L8:L27 O8:O27 U8:U27 R8:R27">
      <formula1>PreviousPosition</formula1>
    </dataValidation>
    <dataValidation type="list" allowBlank="1" showInputMessage="1" showErrorMessage="1" promptTitle="Last Grade played by player" sqref="T8:T27">
      <formula1>PreviousGrade</formula1>
    </dataValidation>
    <dataValidation type="list" allowBlank="1" showInputMessage="1" showErrorMessage="1" sqref="M8:M27 V8:V27 P8:P27 S8:S27">
      <formula1>PrevSeasons</formula1>
    </dataValidation>
    <dataValidation allowBlank="1" showDropDown="1" showInputMessage="1" showErrorMessage="1" sqref="W8:W27"/>
    <dataValidation type="list" allowBlank="1" showInputMessage="1" showErrorMessage="1" error="Entry must be M or F" sqref="H8:H27">
      <formula1>"M, F"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S27"/>
  <sheetViews>
    <sheetView zoomScale="90" zoomScaleNormal="90" zoomScaleSheetLayoutView="100" workbookViewId="0">
      <selection activeCell="D18" sqref="D18"/>
    </sheetView>
  </sheetViews>
  <sheetFormatPr defaultColWidth="8.85546875" defaultRowHeight="12.75" x14ac:dyDescent="0.2"/>
  <cols>
    <col min="1" max="1" width="7.140625" style="135" bestFit="1" customWidth="1"/>
    <col min="2" max="2" width="16.28515625" style="21" bestFit="1" customWidth="1"/>
    <col min="3" max="3" width="16.140625" style="62" bestFit="1" customWidth="1"/>
    <col min="4" max="4" width="13.28515625" style="62" bestFit="1" customWidth="1"/>
    <col min="5" max="5" width="12.42578125" style="63" bestFit="1" customWidth="1"/>
    <col min="6" max="6" width="15.140625" style="62" bestFit="1" customWidth="1"/>
    <col min="7" max="7" width="42.140625" style="62" bestFit="1" customWidth="1"/>
    <col min="8" max="8" width="8.7109375" style="64" customWidth="1"/>
    <col min="9" max="9" width="10.5703125" style="62" bestFit="1" customWidth="1"/>
    <col min="10" max="10" width="16.28515625" style="62" bestFit="1" customWidth="1"/>
    <col min="11" max="11" width="12.5703125" style="64" bestFit="1" customWidth="1"/>
    <col min="12" max="12" width="5.7109375" style="65" bestFit="1" customWidth="1"/>
    <col min="13" max="13" width="8.5703125" style="65" bestFit="1" customWidth="1"/>
    <col min="14" max="14" width="12.5703125" style="65" bestFit="1" customWidth="1"/>
    <col min="15" max="15" width="6" style="65" bestFit="1" customWidth="1"/>
    <col min="16" max="16" width="8.5703125" style="65" bestFit="1" customWidth="1"/>
    <col min="17" max="17" width="12.5703125" style="65" customWidth="1"/>
    <col min="18" max="18" width="6" style="65" bestFit="1" customWidth="1"/>
    <col min="19" max="19" width="8.5703125" style="65" bestFit="1" customWidth="1"/>
    <col min="20" max="20" width="12.5703125" style="65" bestFit="1" customWidth="1"/>
    <col min="21" max="21" width="6" style="65" bestFit="1" customWidth="1"/>
    <col min="22" max="22" width="7.7109375" style="65" bestFit="1" customWidth="1"/>
    <col min="23" max="23" width="9.140625" style="64" customWidth="1"/>
    <col min="24" max="41" width="9.140625" style="66" hidden="1" customWidth="1"/>
    <col min="42" max="43" width="9.140625" style="66" customWidth="1"/>
    <col min="44" max="45" width="13.42578125" style="66" customWidth="1"/>
    <col min="46" max="16384" width="8.85546875" style="23"/>
  </cols>
  <sheetData>
    <row r="1" spans="1:45" ht="21" thickBot="1" x14ac:dyDescent="0.25">
      <c r="A1" s="212"/>
      <c r="B1" s="172" t="s">
        <v>67</v>
      </c>
      <c r="C1" s="226">
        <f>YEAR(CutOffAge)</f>
        <v>2018</v>
      </c>
      <c r="D1" s="226"/>
      <c r="E1" s="173"/>
      <c r="F1" s="174" t="s">
        <v>68</v>
      </c>
      <c r="G1" s="227"/>
      <c r="H1" s="228"/>
      <c r="I1" s="228"/>
      <c r="J1" s="229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107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12" t="s">
        <v>98</v>
      </c>
      <c r="AS1" s="69">
        <f>SUM(AQ8:AQ27)</f>
        <v>0</v>
      </c>
    </row>
    <row r="2" spans="1:45" s="28" customFormat="1" ht="45.75" thickBot="1" x14ac:dyDescent="0.25">
      <c r="A2" s="213"/>
      <c r="B2" s="140" t="s">
        <v>70</v>
      </c>
      <c r="C2" s="141" t="s">
        <v>71</v>
      </c>
      <c r="D2" s="142" t="s">
        <v>72</v>
      </c>
      <c r="E2" s="143" t="s">
        <v>73</v>
      </c>
      <c r="F2" s="144" t="s">
        <v>74</v>
      </c>
      <c r="G2" s="138" t="s">
        <v>75</v>
      </c>
      <c r="H2" s="145" t="s">
        <v>153</v>
      </c>
      <c r="I2" s="139" t="s">
        <v>152</v>
      </c>
      <c r="J2" s="139" t="s">
        <v>154</v>
      </c>
      <c r="K2" s="214" t="s">
        <v>108</v>
      </c>
      <c r="L2" s="215"/>
      <c r="M2" s="216"/>
      <c r="N2" s="215" t="s">
        <v>111</v>
      </c>
      <c r="O2" s="215"/>
      <c r="P2" s="216"/>
      <c r="Q2" s="209" t="s">
        <v>133</v>
      </c>
      <c r="R2" s="210"/>
      <c r="S2" s="211"/>
      <c r="T2" s="209" t="s">
        <v>112</v>
      </c>
      <c r="U2" s="210"/>
      <c r="V2" s="211"/>
      <c r="W2" s="88"/>
      <c r="X2" s="110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3"/>
      <c r="AS2" s="70"/>
    </row>
    <row r="3" spans="1:45" ht="17.25" customHeight="1" x14ac:dyDescent="0.2">
      <c r="A3" s="43"/>
      <c r="B3" s="175"/>
      <c r="C3" s="176"/>
      <c r="D3" s="177"/>
      <c r="E3" s="178"/>
      <c r="F3" s="146"/>
      <c r="G3" s="179"/>
      <c r="H3" s="178"/>
      <c r="I3" s="180"/>
      <c r="J3" s="156"/>
      <c r="K3" s="232" t="s">
        <v>109</v>
      </c>
      <c r="L3" s="233"/>
      <c r="M3" s="234"/>
      <c r="N3" s="233" t="s">
        <v>109</v>
      </c>
      <c r="O3" s="233"/>
      <c r="P3" s="234"/>
      <c r="Q3" s="217" t="s">
        <v>109</v>
      </c>
      <c r="R3" s="218"/>
      <c r="S3" s="219"/>
      <c r="T3" s="217" t="s">
        <v>109</v>
      </c>
      <c r="U3" s="218"/>
      <c r="V3" s="219"/>
      <c r="W3" s="238" t="s">
        <v>132</v>
      </c>
      <c r="X3" s="109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113" t="s">
        <v>30</v>
      </c>
      <c r="AS3" s="70">
        <f>SUM(AR8:AR27)</f>
        <v>0</v>
      </c>
    </row>
    <row r="4" spans="1:45" ht="17.25" customHeight="1" x14ac:dyDescent="0.2">
      <c r="A4" s="44" t="s">
        <v>65</v>
      </c>
      <c r="B4" s="181"/>
      <c r="C4" s="167"/>
      <c r="D4" s="182"/>
      <c r="E4" s="155"/>
      <c r="F4" s="45"/>
      <c r="G4" s="164"/>
      <c r="H4" s="155"/>
      <c r="I4" s="170"/>
      <c r="J4" s="183"/>
      <c r="K4" s="232" t="s">
        <v>110</v>
      </c>
      <c r="L4" s="233"/>
      <c r="M4" s="234"/>
      <c r="N4" s="233" t="s">
        <v>110</v>
      </c>
      <c r="O4" s="233"/>
      <c r="P4" s="234"/>
      <c r="Q4" s="220" t="s">
        <v>113</v>
      </c>
      <c r="R4" s="221"/>
      <c r="S4" s="222"/>
      <c r="T4" s="220" t="s">
        <v>113</v>
      </c>
      <c r="U4" s="221"/>
      <c r="V4" s="222"/>
      <c r="W4" s="238"/>
      <c r="X4" s="109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114" t="s">
        <v>77</v>
      </c>
      <c r="AS4" s="70">
        <f>SUM(AS1:AS3)</f>
        <v>0</v>
      </c>
    </row>
    <row r="5" spans="1:45" ht="17.25" customHeight="1" thickBot="1" x14ac:dyDescent="0.25">
      <c r="A5" s="44" t="s">
        <v>78</v>
      </c>
      <c r="B5" s="181"/>
      <c r="C5" s="167"/>
      <c r="D5" s="182"/>
      <c r="E5" s="155"/>
      <c r="F5" s="184"/>
      <c r="G5" s="164"/>
      <c r="H5" s="155"/>
      <c r="I5" s="170"/>
      <c r="J5" s="183"/>
      <c r="K5" s="235" t="s">
        <v>138</v>
      </c>
      <c r="L5" s="236"/>
      <c r="M5" s="237"/>
      <c r="N5" s="236"/>
      <c r="O5" s="236"/>
      <c r="P5" s="237"/>
      <c r="Q5" s="223"/>
      <c r="R5" s="224"/>
      <c r="S5" s="225"/>
      <c r="T5" s="223"/>
      <c r="U5" s="224"/>
      <c r="V5" s="225"/>
      <c r="W5" s="239"/>
      <c r="X5" s="109"/>
      <c r="Y5" s="98"/>
      <c r="Z5" s="98"/>
      <c r="AA5" s="98"/>
      <c r="AB5" s="98"/>
      <c r="AC5" s="98"/>
      <c r="AD5" s="98"/>
      <c r="AE5" s="98"/>
      <c r="AF5" s="230" t="s">
        <v>136</v>
      </c>
      <c r="AG5" s="230"/>
      <c r="AH5" s="230"/>
      <c r="AI5" s="230"/>
      <c r="AJ5" s="98"/>
      <c r="AK5" s="230" t="s">
        <v>115</v>
      </c>
      <c r="AL5" s="230"/>
      <c r="AM5" s="230"/>
      <c r="AN5" s="230"/>
      <c r="AO5" s="230"/>
      <c r="AP5" s="136"/>
      <c r="AQ5" s="98"/>
      <c r="AR5" s="102" t="s">
        <v>99</v>
      </c>
      <c r="AS5" s="71">
        <f>COUNTA(H8:H27)</f>
        <v>0</v>
      </c>
    </row>
    <row r="6" spans="1:45" ht="24.75" thickBot="1" x14ac:dyDescent="0.25">
      <c r="A6" s="46" t="s">
        <v>79</v>
      </c>
      <c r="B6" s="181"/>
      <c r="C6" s="167"/>
      <c r="D6" s="167"/>
      <c r="E6" s="155"/>
      <c r="F6" s="45"/>
      <c r="G6" s="164"/>
      <c r="H6" s="158"/>
      <c r="I6" s="170"/>
      <c r="J6" s="183"/>
      <c r="K6" s="241" t="s">
        <v>106</v>
      </c>
      <c r="L6" s="242"/>
      <c r="M6" s="243"/>
      <c r="N6" s="244" t="s">
        <v>101</v>
      </c>
      <c r="O6" s="245"/>
      <c r="P6" s="246"/>
      <c r="Q6" s="206" t="s">
        <v>134</v>
      </c>
      <c r="R6" s="207"/>
      <c r="S6" s="208"/>
      <c r="T6" s="206" t="s">
        <v>102</v>
      </c>
      <c r="U6" s="207"/>
      <c r="V6" s="208"/>
      <c r="W6" s="122" t="s">
        <v>115</v>
      </c>
      <c r="X6" s="240" t="s">
        <v>96</v>
      </c>
      <c r="Y6" s="231"/>
      <c r="Z6" s="231" t="s">
        <v>97</v>
      </c>
      <c r="AA6" s="231"/>
      <c r="AB6" s="231" t="s">
        <v>135</v>
      </c>
      <c r="AC6" s="231"/>
      <c r="AD6" s="231" t="s">
        <v>66</v>
      </c>
      <c r="AE6" s="231"/>
      <c r="AF6" s="137" t="s">
        <v>137</v>
      </c>
      <c r="AG6" s="137" t="s">
        <v>97</v>
      </c>
      <c r="AH6" s="137" t="s">
        <v>135</v>
      </c>
      <c r="AI6" s="137" t="s">
        <v>66</v>
      </c>
      <c r="AJ6" s="99"/>
      <c r="AK6" s="137" t="s">
        <v>137</v>
      </c>
      <c r="AL6" s="137" t="s">
        <v>97</v>
      </c>
      <c r="AM6" s="137" t="s">
        <v>135</v>
      </c>
      <c r="AN6" s="137" t="s">
        <v>66</v>
      </c>
      <c r="AO6" s="137" t="s">
        <v>139</v>
      </c>
      <c r="AP6" s="137"/>
      <c r="AQ6" s="103"/>
      <c r="AR6" s="103" t="s">
        <v>80</v>
      </c>
      <c r="AS6" s="72" t="e">
        <f>SUM(AS4/AS5)</f>
        <v>#DIV/0!</v>
      </c>
    </row>
    <row r="7" spans="1:45" ht="16.5" thickBot="1" x14ac:dyDescent="0.25">
      <c r="A7" s="47" t="s">
        <v>81</v>
      </c>
      <c r="B7" s="59"/>
      <c r="C7" s="166"/>
      <c r="D7" s="166"/>
      <c r="E7" s="154"/>
      <c r="F7" s="48"/>
      <c r="G7" s="162"/>
      <c r="H7" s="161"/>
      <c r="I7" s="168"/>
      <c r="J7" s="49"/>
      <c r="K7" s="50" t="s">
        <v>66</v>
      </c>
      <c r="L7" s="50" t="s">
        <v>103</v>
      </c>
      <c r="M7" s="50" t="s">
        <v>107</v>
      </c>
      <c r="N7" s="50" t="s">
        <v>66</v>
      </c>
      <c r="O7" s="50" t="s">
        <v>103</v>
      </c>
      <c r="P7" s="50" t="s">
        <v>107</v>
      </c>
      <c r="Q7" s="51" t="s">
        <v>66</v>
      </c>
      <c r="R7" s="50" t="s">
        <v>103</v>
      </c>
      <c r="S7" s="50" t="s">
        <v>107</v>
      </c>
      <c r="T7" s="51" t="s">
        <v>66</v>
      </c>
      <c r="U7" s="50" t="s">
        <v>103</v>
      </c>
      <c r="V7" s="50" t="s">
        <v>107</v>
      </c>
      <c r="W7" s="50"/>
      <c r="X7" s="52" t="s">
        <v>69</v>
      </c>
      <c r="Y7" s="53" t="s">
        <v>76</v>
      </c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 t="s">
        <v>139</v>
      </c>
      <c r="AQ7" s="53" t="s">
        <v>98</v>
      </c>
      <c r="AR7" s="115" t="s">
        <v>100</v>
      </c>
      <c r="AS7" s="116" t="s">
        <v>82</v>
      </c>
    </row>
    <row r="8" spans="1:45" ht="14.25" x14ac:dyDescent="0.2">
      <c r="A8" s="54">
        <v>1</v>
      </c>
      <c r="B8" s="175"/>
      <c r="C8" s="176"/>
      <c r="D8" s="177"/>
      <c r="E8" s="178"/>
      <c r="F8" s="146"/>
      <c r="G8" s="163"/>
      <c r="H8" s="147"/>
      <c r="I8" s="169"/>
      <c r="J8" s="15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8" t="str">
        <f t="shared" ref="W8:W27" si="0">IF(C8="","",AO8)</f>
        <v/>
      </c>
      <c r="X8" s="104" t="str">
        <f t="shared" ref="X8:X27" si="1">IF(ISBLANK(K8),"",VLOOKUP(K8,PreviousGradePoints,2,FALSE))</f>
        <v/>
      </c>
      <c r="Y8" s="105" t="str">
        <f t="shared" ref="Y8:Y27" si="2">IF(ISBLANK(L8),"",IF(K8="NPE",0,IF(LEFT(K8,2)="CS",VLOOKUP(L8,PreviousPositionPts,3),IF(LEFT(K8,2)="ML",VLOOKUP(L8,PreviousPositionPts,4),IF(LEFT(K8,2)="U1",VLOOKUP(L8,PreviousPositionPts,6),VLOOKUP(L8,PreviousPositionPts,2))))))</f>
        <v/>
      </c>
      <c r="Z8" s="106" t="str">
        <f t="shared" ref="Z8:Z27" si="3">IF(ISBLANK(N8),"",VLOOKUP(N8,PreviousGradePoints,2,FALSE))</f>
        <v/>
      </c>
      <c r="AA8" s="106" t="str">
        <f t="shared" ref="AA8:AA27" si="4">IF(ISBLANK(O8),"",IF(N8="NPE",0,IF(LEFT(N8,2)="CS",VLOOKUP(O8,PreviousPositionPts,3),IF(LEFT(N8,2)="ML",VLOOKUP(O8,PreviousPositionPts,4),IF(LEFT(N8,2)="U1",VLOOKUP(O8,PreviousPositionPts,6),VLOOKUP(O8,PreviousPositionPts,2))))))</f>
        <v/>
      </c>
      <c r="AB8" s="106" t="str">
        <f t="shared" ref="AB8:AB27" si="5">IF(ISBLANK(Q8),"",VLOOKUP(Q8,PreviousGradePoints,2,FALSE))</f>
        <v/>
      </c>
      <c r="AC8" s="106" t="str">
        <f t="shared" ref="AC8:AC27" si="6">IF(ISBLANK(R8),"",IF(Q8="NPE",0,IF(LEFT(Q8,2)="CS",VLOOKUP(R8,PreviousPositionPts,3),IF(LEFT(Q8,2)="ML",VLOOKUP(R8,PreviousPositionPts,4),IF(LEFT(Q8,2)="U1",VLOOKUP(R8,PreviousPositionPts,6),VLOOKUP(R8,PreviousPositionPts,2))))))</f>
        <v/>
      </c>
      <c r="AD8" s="106" t="str">
        <f t="shared" ref="AD8:AD27" si="7">IF(ISBLANK(T8),"",VLOOKUP(T8,PreviousGradePoints,2,FALSE))</f>
        <v/>
      </c>
      <c r="AE8" s="106" t="str">
        <f t="shared" ref="AE8:AE27" si="8">IF(ISBLANK(U8),"",IF(T8="NPE",0,IF(LEFT(T8,2)="CS",VLOOKUP(U8,PreviousPositionPts,3),IF(LEFT(T8,2)="ML",VLOOKUP(U8,PreviousPositionPts,4),IF(LEFT(T8,2)="U1",VLOOKUP(U8,PreviousPositionPts,6),VLOOKUP(U8,PreviousPositionPts,2))))))</f>
        <v/>
      </c>
      <c r="AF8" s="106" t="str">
        <f>IF(AND(ISNUMBER(X8),ISNUMBER(Y8)),X8+Y8,"")</f>
        <v/>
      </c>
      <c r="AG8" s="106" t="str">
        <f>IF(AND(ISNUMBER(Z8),ISNUMBER(AA8)),Z8+AA8,"")</f>
        <v/>
      </c>
      <c r="AH8" s="106" t="str">
        <f>IF(AND(ISNUMBER(AB8),ISNUMBER(AC8)),AB8+AC8,"")</f>
        <v/>
      </c>
      <c r="AI8" s="106" t="str">
        <f t="shared" ref="AI8:AI27" si="9">IF(AND(ISNUMBER(AD8),ISNUMBER(AE8)),AD8+AE8,"")</f>
        <v/>
      </c>
      <c r="AJ8" s="106">
        <f>MIN(AF8:AI8)</f>
        <v>0</v>
      </c>
      <c r="AK8" s="86" t="str">
        <f t="shared" ref="AK8:AK27" si="10">IF(ISBLANK(K8),"",VLOOKUP(K8,PreviousGradePoints,3,FALSE)+0)</f>
        <v/>
      </c>
      <c r="AL8" s="86" t="str">
        <f t="shared" ref="AL8:AL27" si="11">IF(ISBLANK(N8),"",VLOOKUP(N8,PreviousGradePoints,3,FALSE)+0)</f>
        <v/>
      </c>
      <c r="AM8" s="86" t="str">
        <f t="shared" ref="AM8:AM27" si="12">IF(ISBLANK(Q8),"",VLOOKUP(Q8,PreviousGradePoints,3,FALSE)+0)</f>
        <v/>
      </c>
      <c r="AN8" s="86" t="str">
        <f t="shared" ref="AN8:AN27" si="13">IF(ISBLANK(T8),"",VLOOKUP(T8,PreviousGradePoints,3,FALSE)+0)</f>
        <v/>
      </c>
      <c r="AO8" s="86">
        <f>MAX(AK8:AN8)</f>
        <v>0</v>
      </c>
      <c r="AP8" s="86" t="str">
        <f t="shared" ref="AP8:AP27" si="14">IF(C8="","",AO8)</f>
        <v/>
      </c>
      <c r="AQ8" s="106" t="str">
        <f t="shared" ref="AQ8:AQ27" si="15">IF(K8="NPE",SUM(AJ$8:AJ$27)/COUNTIF(AJ$8:AJ$27,"&gt;0"),IF(AJ8=0,"",AJ8))</f>
        <v/>
      </c>
      <c r="AR8" s="86" t="str">
        <f t="shared" ref="AR8:AR27" si="16">IF(ISBLANK(E8),"",IF(H8="M",VLOOKUP((INT((CutOffAge-E8)/365)),AgeTable,2),55))</f>
        <v/>
      </c>
      <c r="AS8" s="89">
        <f t="shared" ref="AS8:AS27" si="17">SUM(AQ8:AR8)</f>
        <v>0</v>
      </c>
    </row>
    <row r="9" spans="1:45" ht="14.25" x14ac:dyDescent="0.2">
      <c r="A9" s="57">
        <f t="shared" ref="A9:A27" si="18">SUM(A8+1)</f>
        <v>2</v>
      </c>
      <c r="B9" s="181"/>
      <c r="C9" s="167"/>
      <c r="D9" s="182"/>
      <c r="E9" s="155"/>
      <c r="F9" s="45"/>
      <c r="G9" s="165"/>
      <c r="H9" s="149"/>
      <c r="I9" s="171"/>
      <c r="J9" s="185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0" t="str">
        <f t="shared" si="0"/>
        <v/>
      </c>
      <c r="X9" s="55" t="str">
        <f t="shared" si="1"/>
        <v/>
      </c>
      <c r="Y9" s="56" t="str">
        <f t="shared" si="2"/>
        <v/>
      </c>
      <c r="Z9" s="56" t="str">
        <f t="shared" si="3"/>
        <v/>
      </c>
      <c r="AA9" s="56" t="str">
        <f t="shared" si="4"/>
        <v/>
      </c>
      <c r="AB9" s="56" t="str">
        <f t="shared" si="5"/>
        <v/>
      </c>
      <c r="AC9" s="56" t="str">
        <f t="shared" si="6"/>
        <v/>
      </c>
      <c r="AD9" s="56" t="str">
        <f t="shared" si="7"/>
        <v/>
      </c>
      <c r="AE9" s="56" t="str">
        <f t="shared" si="8"/>
        <v/>
      </c>
      <c r="AF9" s="56" t="str">
        <f>IF(AND(ISNUMBER(X9),ISNUMBER(Y9)),X9+Y9,"")</f>
        <v/>
      </c>
      <c r="AG9" s="56" t="str">
        <f>IF(AND(ISNUMBER(Z9),ISNUMBER(AA9)),Z9+AA9,"")</f>
        <v/>
      </c>
      <c r="AH9" s="56" t="str">
        <f>IF(AND(ISNUMBER(AB9),ISNUMBER(AC9)),AB9+AC9,"")</f>
        <v/>
      </c>
      <c r="AI9" s="56" t="str">
        <f t="shared" si="9"/>
        <v/>
      </c>
      <c r="AJ9" s="56">
        <f>MIN(AF9:AI9)</f>
        <v>0</v>
      </c>
      <c r="AK9" s="56" t="str">
        <f t="shared" si="10"/>
        <v/>
      </c>
      <c r="AL9" s="56" t="str">
        <f t="shared" si="11"/>
        <v/>
      </c>
      <c r="AM9" s="56" t="str">
        <f t="shared" si="12"/>
        <v/>
      </c>
      <c r="AN9" s="56" t="str">
        <f t="shared" si="13"/>
        <v/>
      </c>
      <c r="AO9" s="56">
        <f t="shared" ref="AO9:AO27" si="19">MAX(AK9:AN9)</f>
        <v>0</v>
      </c>
      <c r="AP9" s="56" t="str">
        <f t="shared" si="14"/>
        <v/>
      </c>
      <c r="AQ9" s="56" t="str">
        <f t="shared" si="15"/>
        <v/>
      </c>
      <c r="AR9" s="56" t="str">
        <f t="shared" si="16"/>
        <v/>
      </c>
      <c r="AS9" s="90">
        <f t="shared" si="17"/>
        <v>0</v>
      </c>
    </row>
    <row r="10" spans="1:45" ht="14.25" x14ac:dyDescent="0.2">
      <c r="A10" s="57">
        <f t="shared" si="18"/>
        <v>3</v>
      </c>
      <c r="B10" s="181"/>
      <c r="C10" s="167"/>
      <c r="D10" s="182"/>
      <c r="E10" s="155"/>
      <c r="F10" s="45"/>
      <c r="G10" s="165"/>
      <c r="H10" s="149"/>
      <c r="I10" s="171"/>
      <c r="J10" s="185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0" t="str">
        <f t="shared" si="0"/>
        <v/>
      </c>
      <c r="X10" s="55" t="str">
        <f t="shared" si="1"/>
        <v/>
      </c>
      <c r="Y10" s="56" t="str">
        <f t="shared" si="2"/>
        <v/>
      </c>
      <c r="Z10" s="56" t="str">
        <f t="shared" si="3"/>
        <v/>
      </c>
      <c r="AA10" s="56" t="str">
        <f t="shared" si="4"/>
        <v/>
      </c>
      <c r="AB10" s="56" t="str">
        <f t="shared" si="5"/>
        <v/>
      </c>
      <c r="AC10" s="56" t="str">
        <f t="shared" si="6"/>
        <v/>
      </c>
      <c r="AD10" s="56" t="str">
        <f t="shared" si="7"/>
        <v/>
      </c>
      <c r="AE10" s="56" t="str">
        <f t="shared" si="8"/>
        <v/>
      </c>
      <c r="AF10" s="56" t="str">
        <f t="shared" ref="AF10:AF27" si="20">IF(AND(ISNUMBER(X10),ISNUMBER(Y10)),X10+Y10,"")</f>
        <v/>
      </c>
      <c r="AG10" s="56" t="str">
        <f t="shared" ref="AG10:AG27" si="21">IF(AND(ISNUMBER(Z10),ISNUMBER(AA10)),Z10+AA10,"")</f>
        <v/>
      </c>
      <c r="AH10" s="56" t="str">
        <f t="shared" ref="AH10:AH27" si="22">IF(AND(ISNUMBER(AB10),ISNUMBER(AC10)),AB10+AC10,"")</f>
        <v/>
      </c>
      <c r="AI10" s="56" t="str">
        <f t="shared" si="9"/>
        <v/>
      </c>
      <c r="AJ10" s="56">
        <f t="shared" ref="AJ10:AJ27" si="23">MIN(AF10:AI10)</f>
        <v>0</v>
      </c>
      <c r="AK10" s="56" t="str">
        <f t="shared" si="10"/>
        <v/>
      </c>
      <c r="AL10" s="56" t="str">
        <f t="shared" si="11"/>
        <v/>
      </c>
      <c r="AM10" s="56" t="str">
        <f t="shared" si="12"/>
        <v/>
      </c>
      <c r="AN10" s="56" t="str">
        <f t="shared" si="13"/>
        <v/>
      </c>
      <c r="AO10" s="56">
        <f t="shared" si="19"/>
        <v>0</v>
      </c>
      <c r="AP10" s="56" t="str">
        <f t="shared" si="14"/>
        <v/>
      </c>
      <c r="AQ10" s="56" t="str">
        <f t="shared" si="15"/>
        <v/>
      </c>
      <c r="AR10" s="56" t="str">
        <f t="shared" si="16"/>
        <v/>
      </c>
      <c r="AS10" s="90">
        <f t="shared" si="17"/>
        <v>0</v>
      </c>
    </row>
    <row r="11" spans="1:45" ht="14.25" x14ac:dyDescent="0.2">
      <c r="A11" s="57">
        <f t="shared" si="18"/>
        <v>4</v>
      </c>
      <c r="B11" s="181"/>
      <c r="C11" s="167"/>
      <c r="D11" s="167"/>
      <c r="E11" s="155"/>
      <c r="F11" s="45"/>
      <c r="G11" s="165"/>
      <c r="H11" s="149"/>
      <c r="I11" s="171"/>
      <c r="J11" s="185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0" t="str">
        <f t="shared" si="0"/>
        <v/>
      </c>
      <c r="X11" s="55" t="str">
        <f t="shared" si="1"/>
        <v/>
      </c>
      <c r="Y11" s="56" t="str">
        <f t="shared" si="2"/>
        <v/>
      </c>
      <c r="Z11" s="56" t="str">
        <f t="shared" si="3"/>
        <v/>
      </c>
      <c r="AA11" s="56" t="str">
        <f t="shared" si="4"/>
        <v/>
      </c>
      <c r="AB11" s="56" t="str">
        <f t="shared" si="5"/>
        <v/>
      </c>
      <c r="AC11" s="56" t="str">
        <f t="shared" si="6"/>
        <v/>
      </c>
      <c r="AD11" s="56" t="str">
        <f t="shared" si="7"/>
        <v/>
      </c>
      <c r="AE11" s="56" t="str">
        <f t="shared" si="8"/>
        <v/>
      </c>
      <c r="AF11" s="56" t="str">
        <f t="shared" si="20"/>
        <v/>
      </c>
      <c r="AG11" s="56" t="str">
        <f t="shared" si="21"/>
        <v/>
      </c>
      <c r="AH11" s="56" t="str">
        <f t="shared" si="22"/>
        <v/>
      </c>
      <c r="AI11" s="56" t="str">
        <f t="shared" si="9"/>
        <v/>
      </c>
      <c r="AJ11" s="56">
        <f t="shared" si="23"/>
        <v>0</v>
      </c>
      <c r="AK11" s="56" t="str">
        <f t="shared" si="10"/>
        <v/>
      </c>
      <c r="AL11" s="56" t="str">
        <f t="shared" si="11"/>
        <v/>
      </c>
      <c r="AM11" s="56" t="str">
        <f t="shared" si="12"/>
        <v/>
      </c>
      <c r="AN11" s="56" t="str">
        <f t="shared" si="13"/>
        <v/>
      </c>
      <c r="AO11" s="56">
        <f t="shared" si="19"/>
        <v>0</v>
      </c>
      <c r="AP11" s="56" t="str">
        <f t="shared" si="14"/>
        <v/>
      </c>
      <c r="AQ11" s="56" t="str">
        <f t="shared" si="15"/>
        <v/>
      </c>
      <c r="AR11" s="56" t="str">
        <f t="shared" si="16"/>
        <v/>
      </c>
      <c r="AS11" s="90">
        <f t="shared" si="17"/>
        <v>0</v>
      </c>
    </row>
    <row r="12" spans="1:45" ht="14.25" x14ac:dyDescent="0.2">
      <c r="A12" s="57">
        <f t="shared" si="18"/>
        <v>5</v>
      </c>
      <c r="B12" s="181"/>
      <c r="C12" s="167"/>
      <c r="D12" s="167"/>
      <c r="E12" s="155"/>
      <c r="F12" s="45"/>
      <c r="G12" s="165"/>
      <c r="H12" s="149"/>
      <c r="I12" s="171"/>
      <c r="J12" s="185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0" t="str">
        <f t="shared" si="0"/>
        <v/>
      </c>
      <c r="X12" s="55" t="str">
        <f t="shared" si="1"/>
        <v/>
      </c>
      <c r="Y12" s="56" t="str">
        <f t="shared" si="2"/>
        <v/>
      </c>
      <c r="Z12" s="56" t="str">
        <f t="shared" si="3"/>
        <v/>
      </c>
      <c r="AA12" s="56" t="str">
        <f t="shared" si="4"/>
        <v/>
      </c>
      <c r="AB12" s="56" t="str">
        <f t="shared" si="5"/>
        <v/>
      </c>
      <c r="AC12" s="56" t="str">
        <f t="shared" si="6"/>
        <v/>
      </c>
      <c r="AD12" s="56" t="str">
        <f t="shared" si="7"/>
        <v/>
      </c>
      <c r="AE12" s="56" t="str">
        <f t="shared" si="8"/>
        <v/>
      </c>
      <c r="AF12" s="56" t="str">
        <f t="shared" si="20"/>
        <v/>
      </c>
      <c r="AG12" s="56" t="str">
        <f t="shared" si="21"/>
        <v/>
      </c>
      <c r="AH12" s="56" t="str">
        <f t="shared" si="22"/>
        <v/>
      </c>
      <c r="AI12" s="56" t="str">
        <f t="shared" si="9"/>
        <v/>
      </c>
      <c r="AJ12" s="56">
        <f t="shared" si="23"/>
        <v>0</v>
      </c>
      <c r="AK12" s="56" t="str">
        <f t="shared" si="10"/>
        <v/>
      </c>
      <c r="AL12" s="56" t="str">
        <f t="shared" si="11"/>
        <v/>
      </c>
      <c r="AM12" s="56" t="str">
        <f t="shared" si="12"/>
        <v/>
      </c>
      <c r="AN12" s="56" t="str">
        <f t="shared" si="13"/>
        <v/>
      </c>
      <c r="AO12" s="56">
        <f t="shared" si="19"/>
        <v>0</v>
      </c>
      <c r="AP12" s="56" t="str">
        <f t="shared" si="14"/>
        <v/>
      </c>
      <c r="AQ12" s="56" t="str">
        <f t="shared" si="15"/>
        <v/>
      </c>
      <c r="AR12" s="56" t="str">
        <f t="shared" si="16"/>
        <v/>
      </c>
      <c r="AS12" s="90">
        <f t="shared" si="17"/>
        <v>0</v>
      </c>
    </row>
    <row r="13" spans="1:45" ht="14.25" x14ac:dyDescent="0.2">
      <c r="A13" s="57">
        <f t="shared" si="18"/>
        <v>6</v>
      </c>
      <c r="B13" s="181"/>
      <c r="C13" s="167"/>
      <c r="D13" s="167"/>
      <c r="E13" s="155"/>
      <c r="F13" s="45"/>
      <c r="G13" s="165"/>
      <c r="H13" s="149"/>
      <c r="I13" s="171"/>
      <c r="J13" s="185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0" t="str">
        <f t="shared" si="0"/>
        <v/>
      </c>
      <c r="X13" s="55" t="str">
        <f t="shared" si="1"/>
        <v/>
      </c>
      <c r="Y13" s="56" t="str">
        <f t="shared" si="2"/>
        <v/>
      </c>
      <c r="Z13" s="56" t="str">
        <f t="shared" si="3"/>
        <v/>
      </c>
      <c r="AA13" s="56" t="str">
        <f t="shared" si="4"/>
        <v/>
      </c>
      <c r="AB13" s="56" t="str">
        <f t="shared" si="5"/>
        <v/>
      </c>
      <c r="AC13" s="56" t="str">
        <f t="shared" si="6"/>
        <v/>
      </c>
      <c r="AD13" s="56" t="str">
        <f t="shared" si="7"/>
        <v/>
      </c>
      <c r="AE13" s="56" t="str">
        <f t="shared" si="8"/>
        <v/>
      </c>
      <c r="AF13" s="56" t="str">
        <f t="shared" si="20"/>
        <v/>
      </c>
      <c r="AG13" s="56" t="str">
        <f t="shared" si="21"/>
        <v/>
      </c>
      <c r="AH13" s="56" t="str">
        <f t="shared" si="22"/>
        <v/>
      </c>
      <c r="AI13" s="56" t="str">
        <f t="shared" si="9"/>
        <v/>
      </c>
      <c r="AJ13" s="56">
        <f t="shared" si="23"/>
        <v>0</v>
      </c>
      <c r="AK13" s="56" t="str">
        <f t="shared" si="10"/>
        <v/>
      </c>
      <c r="AL13" s="56" t="str">
        <f t="shared" si="11"/>
        <v/>
      </c>
      <c r="AM13" s="56" t="str">
        <f t="shared" si="12"/>
        <v/>
      </c>
      <c r="AN13" s="56" t="str">
        <f t="shared" si="13"/>
        <v/>
      </c>
      <c r="AO13" s="56">
        <f t="shared" si="19"/>
        <v>0</v>
      </c>
      <c r="AP13" s="56" t="str">
        <f t="shared" si="14"/>
        <v/>
      </c>
      <c r="AQ13" s="56" t="str">
        <f t="shared" si="15"/>
        <v/>
      </c>
      <c r="AR13" s="56" t="str">
        <f t="shared" si="16"/>
        <v/>
      </c>
      <c r="AS13" s="90">
        <f t="shared" si="17"/>
        <v>0</v>
      </c>
    </row>
    <row r="14" spans="1:45" ht="14.25" x14ac:dyDescent="0.2">
      <c r="A14" s="57">
        <f t="shared" si="18"/>
        <v>7</v>
      </c>
      <c r="B14" s="181"/>
      <c r="C14" s="167"/>
      <c r="D14" s="167"/>
      <c r="E14" s="155"/>
      <c r="F14" s="45"/>
      <c r="G14" s="165"/>
      <c r="H14" s="149"/>
      <c r="I14" s="171"/>
      <c r="J14" s="185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0" t="str">
        <f t="shared" si="0"/>
        <v/>
      </c>
      <c r="X14" s="55" t="str">
        <f t="shared" si="1"/>
        <v/>
      </c>
      <c r="Y14" s="56" t="str">
        <f t="shared" si="2"/>
        <v/>
      </c>
      <c r="Z14" s="56" t="str">
        <f t="shared" si="3"/>
        <v/>
      </c>
      <c r="AA14" s="56" t="str">
        <f t="shared" si="4"/>
        <v/>
      </c>
      <c r="AB14" s="56" t="str">
        <f t="shared" si="5"/>
        <v/>
      </c>
      <c r="AC14" s="56" t="str">
        <f t="shared" si="6"/>
        <v/>
      </c>
      <c r="AD14" s="56" t="str">
        <f t="shared" si="7"/>
        <v/>
      </c>
      <c r="AE14" s="56" t="str">
        <f t="shared" si="8"/>
        <v/>
      </c>
      <c r="AF14" s="56" t="str">
        <f t="shared" si="20"/>
        <v/>
      </c>
      <c r="AG14" s="56" t="str">
        <f t="shared" si="21"/>
        <v/>
      </c>
      <c r="AH14" s="56" t="str">
        <f t="shared" si="22"/>
        <v/>
      </c>
      <c r="AI14" s="56" t="str">
        <f t="shared" si="9"/>
        <v/>
      </c>
      <c r="AJ14" s="56">
        <f t="shared" si="23"/>
        <v>0</v>
      </c>
      <c r="AK14" s="56" t="str">
        <f t="shared" si="10"/>
        <v/>
      </c>
      <c r="AL14" s="56" t="str">
        <f t="shared" si="11"/>
        <v/>
      </c>
      <c r="AM14" s="56" t="str">
        <f t="shared" si="12"/>
        <v/>
      </c>
      <c r="AN14" s="56" t="str">
        <f t="shared" si="13"/>
        <v/>
      </c>
      <c r="AO14" s="56">
        <f t="shared" si="19"/>
        <v>0</v>
      </c>
      <c r="AP14" s="56" t="str">
        <f t="shared" si="14"/>
        <v/>
      </c>
      <c r="AQ14" s="56" t="str">
        <f t="shared" si="15"/>
        <v/>
      </c>
      <c r="AR14" s="56" t="str">
        <f t="shared" si="16"/>
        <v/>
      </c>
      <c r="AS14" s="90">
        <f t="shared" si="17"/>
        <v>0</v>
      </c>
    </row>
    <row r="15" spans="1:45" ht="14.25" x14ac:dyDescent="0.2">
      <c r="A15" s="57">
        <f t="shared" si="18"/>
        <v>8</v>
      </c>
      <c r="B15" s="181"/>
      <c r="C15" s="167"/>
      <c r="D15" s="167"/>
      <c r="E15" s="155"/>
      <c r="F15" s="45"/>
      <c r="G15" s="165"/>
      <c r="H15" s="149"/>
      <c r="I15" s="171"/>
      <c r="J15" s="185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0" t="str">
        <f t="shared" si="0"/>
        <v/>
      </c>
      <c r="X15" s="55" t="str">
        <f t="shared" si="1"/>
        <v/>
      </c>
      <c r="Y15" s="56" t="str">
        <f t="shared" si="2"/>
        <v/>
      </c>
      <c r="Z15" s="56" t="str">
        <f t="shared" si="3"/>
        <v/>
      </c>
      <c r="AA15" s="56" t="str">
        <f t="shared" si="4"/>
        <v/>
      </c>
      <c r="AB15" s="56" t="str">
        <f t="shared" si="5"/>
        <v/>
      </c>
      <c r="AC15" s="56" t="str">
        <f t="shared" si="6"/>
        <v/>
      </c>
      <c r="AD15" s="56" t="str">
        <f t="shared" si="7"/>
        <v/>
      </c>
      <c r="AE15" s="56" t="str">
        <f t="shared" si="8"/>
        <v/>
      </c>
      <c r="AF15" s="56" t="str">
        <f t="shared" si="20"/>
        <v/>
      </c>
      <c r="AG15" s="56" t="str">
        <f t="shared" si="21"/>
        <v/>
      </c>
      <c r="AH15" s="56" t="str">
        <f t="shared" si="22"/>
        <v/>
      </c>
      <c r="AI15" s="56" t="str">
        <f t="shared" si="9"/>
        <v/>
      </c>
      <c r="AJ15" s="56">
        <f t="shared" si="23"/>
        <v>0</v>
      </c>
      <c r="AK15" s="56" t="str">
        <f t="shared" si="10"/>
        <v/>
      </c>
      <c r="AL15" s="56" t="str">
        <f t="shared" si="11"/>
        <v/>
      </c>
      <c r="AM15" s="56" t="str">
        <f t="shared" si="12"/>
        <v/>
      </c>
      <c r="AN15" s="56" t="str">
        <f t="shared" si="13"/>
        <v/>
      </c>
      <c r="AO15" s="56">
        <f t="shared" si="19"/>
        <v>0</v>
      </c>
      <c r="AP15" s="56" t="str">
        <f t="shared" si="14"/>
        <v/>
      </c>
      <c r="AQ15" s="56" t="str">
        <f t="shared" si="15"/>
        <v/>
      </c>
      <c r="AR15" s="56" t="str">
        <f t="shared" si="16"/>
        <v/>
      </c>
      <c r="AS15" s="90">
        <f t="shared" si="17"/>
        <v>0</v>
      </c>
    </row>
    <row r="16" spans="1:45" ht="14.25" x14ac:dyDescent="0.2">
      <c r="A16" s="57">
        <f t="shared" si="18"/>
        <v>9</v>
      </c>
      <c r="B16" s="181"/>
      <c r="C16" s="167"/>
      <c r="D16" s="167"/>
      <c r="E16" s="155"/>
      <c r="F16" s="45"/>
      <c r="G16" s="165"/>
      <c r="H16" s="149"/>
      <c r="I16" s="171"/>
      <c r="J16" s="185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0" t="str">
        <f t="shared" si="0"/>
        <v/>
      </c>
      <c r="X16" s="55" t="str">
        <f t="shared" si="1"/>
        <v/>
      </c>
      <c r="Y16" s="56" t="str">
        <f t="shared" si="2"/>
        <v/>
      </c>
      <c r="Z16" s="56" t="str">
        <f t="shared" si="3"/>
        <v/>
      </c>
      <c r="AA16" s="56" t="str">
        <f t="shared" si="4"/>
        <v/>
      </c>
      <c r="AB16" s="56" t="str">
        <f t="shared" si="5"/>
        <v/>
      </c>
      <c r="AC16" s="56" t="str">
        <f t="shared" si="6"/>
        <v/>
      </c>
      <c r="AD16" s="56" t="str">
        <f t="shared" si="7"/>
        <v/>
      </c>
      <c r="AE16" s="56" t="str">
        <f t="shared" si="8"/>
        <v/>
      </c>
      <c r="AF16" s="56" t="str">
        <f t="shared" si="20"/>
        <v/>
      </c>
      <c r="AG16" s="56" t="str">
        <f t="shared" si="21"/>
        <v/>
      </c>
      <c r="AH16" s="56" t="str">
        <f t="shared" si="22"/>
        <v/>
      </c>
      <c r="AI16" s="56" t="str">
        <f t="shared" si="9"/>
        <v/>
      </c>
      <c r="AJ16" s="56">
        <f t="shared" si="23"/>
        <v>0</v>
      </c>
      <c r="AK16" s="56" t="str">
        <f t="shared" si="10"/>
        <v/>
      </c>
      <c r="AL16" s="56" t="str">
        <f t="shared" si="11"/>
        <v/>
      </c>
      <c r="AM16" s="56" t="str">
        <f t="shared" si="12"/>
        <v/>
      </c>
      <c r="AN16" s="56" t="str">
        <f t="shared" si="13"/>
        <v/>
      </c>
      <c r="AO16" s="56">
        <f t="shared" si="19"/>
        <v>0</v>
      </c>
      <c r="AP16" s="56" t="str">
        <f t="shared" si="14"/>
        <v/>
      </c>
      <c r="AQ16" s="56" t="str">
        <f t="shared" si="15"/>
        <v/>
      </c>
      <c r="AR16" s="56" t="str">
        <f t="shared" si="16"/>
        <v/>
      </c>
      <c r="AS16" s="90">
        <f t="shared" si="17"/>
        <v>0</v>
      </c>
    </row>
    <row r="17" spans="1:45" ht="14.25" x14ac:dyDescent="0.2">
      <c r="A17" s="57">
        <f t="shared" si="18"/>
        <v>10</v>
      </c>
      <c r="B17" s="181"/>
      <c r="C17" s="167"/>
      <c r="D17" s="167"/>
      <c r="E17" s="155"/>
      <c r="F17" s="45"/>
      <c r="G17" s="165"/>
      <c r="H17" s="149"/>
      <c r="I17" s="171"/>
      <c r="J17" s="185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0" t="str">
        <f t="shared" si="0"/>
        <v/>
      </c>
      <c r="X17" s="55" t="str">
        <f t="shared" si="1"/>
        <v/>
      </c>
      <c r="Y17" s="56" t="str">
        <f t="shared" si="2"/>
        <v/>
      </c>
      <c r="Z17" s="56" t="str">
        <f t="shared" si="3"/>
        <v/>
      </c>
      <c r="AA17" s="56" t="str">
        <f t="shared" si="4"/>
        <v/>
      </c>
      <c r="AB17" s="56" t="str">
        <f t="shared" si="5"/>
        <v/>
      </c>
      <c r="AC17" s="56" t="str">
        <f t="shared" si="6"/>
        <v/>
      </c>
      <c r="AD17" s="56" t="str">
        <f t="shared" si="7"/>
        <v/>
      </c>
      <c r="AE17" s="56" t="str">
        <f t="shared" si="8"/>
        <v/>
      </c>
      <c r="AF17" s="56" t="str">
        <f t="shared" si="20"/>
        <v/>
      </c>
      <c r="AG17" s="56" t="str">
        <f t="shared" si="21"/>
        <v/>
      </c>
      <c r="AH17" s="56" t="str">
        <f t="shared" si="22"/>
        <v/>
      </c>
      <c r="AI17" s="56" t="str">
        <f t="shared" si="9"/>
        <v/>
      </c>
      <c r="AJ17" s="56">
        <f t="shared" si="23"/>
        <v>0</v>
      </c>
      <c r="AK17" s="56" t="str">
        <f t="shared" si="10"/>
        <v/>
      </c>
      <c r="AL17" s="56" t="str">
        <f t="shared" si="11"/>
        <v/>
      </c>
      <c r="AM17" s="56" t="str">
        <f t="shared" si="12"/>
        <v/>
      </c>
      <c r="AN17" s="56" t="str">
        <f t="shared" si="13"/>
        <v/>
      </c>
      <c r="AO17" s="56">
        <f t="shared" si="19"/>
        <v>0</v>
      </c>
      <c r="AP17" s="56" t="str">
        <f t="shared" si="14"/>
        <v/>
      </c>
      <c r="AQ17" s="56" t="str">
        <f t="shared" si="15"/>
        <v/>
      </c>
      <c r="AR17" s="56" t="str">
        <f t="shared" si="16"/>
        <v/>
      </c>
      <c r="AS17" s="90">
        <f t="shared" si="17"/>
        <v>0</v>
      </c>
    </row>
    <row r="18" spans="1:45" ht="14.25" x14ac:dyDescent="0.2">
      <c r="A18" s="57">
        <f t="shared" si="18"/>
        <v>11</v>
      </c>
      <c r="B18" s="181"/>
      <c r="C18" s="167"/>
      <c r="D18" s="167"/>
      <c r="E18" s="155"/>
      <c r="F18" s="45"/>
      <c r="G18" s="165"/>
      <c r="H18" s="149"/>
      <c r="I18" s="171"/>
      <c r="J18" s="185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0" t="str">
        <f t="shared" si="0"/>
        <v/>
      </c>
      <c r="X18" s="55" t="str">
        <f t="shared" si="1"/>
        <v/>
      </c>
      <c r="Y18" s="56" t="str">
        <f t="shared" si="2"/>
        <v/>
      </c>
      <c r="Z18" s="56" t="str">
        <f t="shared" si="3"/>
        <v/>
      </c>
      <c r="AA18" s="56" t="str">
        <f t="shared" si="4"/>
        <v/>
      </c>
      <c r="AB18" s="56" t="str">
        <f t="shared" si="5"/>
        <v/>
      </c>
      <c r="AC18" s="56" t="str">
        <f t="shared" si="6"/>
        <v/>
      </c>
      <c r="AD18" s="56" t="str">
        <f t="shared" si="7"/>
        <v/>
      </c>
      <c r="AE18" s="56" t="str">
        <f t="shared" si="8"/>
        <v/>
      </c>
      <c r="AF18" s="56" t="str">
        <f t="shared" si="20"/>
        <v/>
      </c>
      <c r="AG18" s="56" t="str">
        <f t="shared" si="21"/>
        <v/>
      </c>
      <c r="AH18" s="56" t="str">
        <f t="shared" si="22"/>
        <v/>
      </c>
      <c r="AI18" s="56" t="str">
        <f t="shared" si="9"/>
        <v/>
      </c>
      <c r="AJ18" s="56">
        <f t="shared" si="23"/>
        <v>0</v>
      </c>
      <c r="AK18" s="56" t="str">
        <f t="shared" si="10"/>
        <v/>
      </c>
      <c r="AL18" s="56" t="str">
        <f t="shared" si="11"/>
        <v/>
      </c>
      <c r="AM18" s="56" t="str">
        <f t="shared" si="12"/>
        <v/>
      </c>
      <c r="AN18" s="56" t="str">
        <f t="shared" si="13"/>
        <v/>
      </c>
      <c r="AO18" s="56">
        <f t="shared" si="19"/>
        <v>0</v>
      </c>
      <c r="AP18" s="56" t="str">
        <f t="shared" si="14"/>
        <v/>
      </c>
      <c r="AQ18" s="56" t="str">
        <f t="shared" si="15"/>
        <v/>
      </c>
      <c r="AR18" s="56" t="str">
        <f t="shared" si="16"/>
        <v/>
      </c>
      <c r="AS18" s="90">
        <f t="shared" si="17"/>
        <v>0</v>
      </c>
    </row>
    <row r="19" spans="1:45" ht="14.25" x14ac:dyDescent="0.2">
      <c r="A19" s="57">
        <f t="shared" si="18"/>
        <v>12</v>
      </c>
      <c r="B19" s="181"/>
      <c r="C19" s="167"/>
      <c r="D19" s="167"/>
      <c r="E19" s="155"/>
      <c r="F19" s="45"/>
      <c r="G19" s="165"/>
      <c r="H19" s="149"/>
      <c r="I19" s="171"/>
      <c r="J19" s="185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0" t="str">
        <f t="shared" si="0"/>
        <v/>
      </c>
      <c r="X19" s="55" t="str">
        <f t="shared" si="1"/>
        <v/>
      </c>
      <c r="Y19" s="56" t="str">
        <f t="shared" si="2"/>
        <v/>
      </c>
      <c r="Z19" s="56" t="str">
        <f t="shared" si="3"/>
        <v/>
      </c>
      <c r="AA19" s="56" t="str">
        <f t="shared" si="4"/>
        <v/>
      </c>
      <c r="AB19" s="56" t="str">
        <f t="shared" si="5"/>
        <v/>
      </c>
      <c r="AC19" s="56" t="str">
        <f t="shared" si="6"/>
        <v/>
      </c>
      <c r="AD19" s="56" t="str">
        <f t="shared" si="7"/>
        <v/>
      </c>
      <c r="AE19" s="56" t="str">
        <f t="shared" si="8"/>
        <v/>
      </c>
      <c r="AF19" s="56" t="str">
        <f t="shared" si="20"/>
        <v/>
      </c>
      <c r="AG19" s="56" t="str">
        <f t="shared" si="21"/>
        <v/>
      </c>
      <c r="AH19" s="56" t="str">
        <f t="shared" si="22"/>
        <v/>
      </c>
      <c r="AI19" s="56" t="str">
        <f t="shared" si="9"/>
        <v/>
      </c>
      <c r="AJ19" s="56">
        <f t="shared" si="23"/>
        <v>0</v>
      </c>
      <c r="AK19" s="56" t="str">
        <f t="shared" si="10"/>
        <v/>
      </c>
      <c r="AL19" s="56" t="str">
        <f t="shared" si="11"/>
        <v/>
      </c>
      <c r="AM19" s="56" t="str">
        <f t="shared" si="12"/>
        <v/>
      </c>
      <c r="AN19" s="56" t="str">
        <f t="shared" si="13"/>
        <v/>
      </c>
      <c r="AO19" s="56">
        <f t="shared" si="19"/>
        <v>0</v>
      </c>
      <c r="AP19" s="56" t="str">
        <f t="shared" si="14"/>
        <v/>
      </c>
      <c r="AQ19" s="56" t="str">
        <f t="shared" si="15"/>
        <v/>
      </c>
      <c r="AR19" s="56" t="str">
        <f t="shared" si="16"/>
        <v/>
      </c>
      <c r="AS19" s="90">
        <f t="shared" si="17"/>
        <v>0</v>
      </c>
    </row>
    <row r="20" spans="1:45" ht="15" x14ac:dyDescent="0.2">
      <c r="A20" s="57">
        <f t="shared" si="18"/>
        <v>13</v>
      </c>
      <c r="B20" s="58"/>
      <c r="C20" s="167"/>
      <c r="D20" s="167"/>
      <c r="E20" s="155"/>
      <c r="F20" s="45"/>
      <c r="G20" s="164"/>
      <c r="H20" s="151"/>
      <c r="I20" s="170"/>
      <c r="J20" s="158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0" t="str">
        <f t="shared" si="0"/>
        <v/>
      </c>
      <c r="X20" s="55" t="str">
        <f t="shared" si="1"/>
        <v/>
      </c>
      <c r="Y20" s="56" t="str">
        <f t="shared" si="2"/>
        <v/>
      </c>
      <c r="Z20" s="56" t="str">
        <f t="shared" si="3"/>
        <v/>
      </c>
      <c r="AA20" s="56" t="str">
        <f t="shared" si="4"/>
        <v/>
      </c>
      <c r="AB20" s="56" t="str">
        <f t="shared" si="5"/>
        <v/>
      </c>
      <c r="AC20" s="56" t="str">
        <f t="shared" si="6"/>
        <v/>
      </c>
      <c r="AD20" s="56" t="str">
        <f t="shared" si="7"/>
        <v/>
      </c>
      <c r="AE20" s="56" t="str">
        <f t="shared" si="8"/>
        <v/>
      </c>
      <c r="AF20" s="56" t="str">
        <f t="shared" si="20"/>
        <v/>
      </c>
      <c r="AG20" s="56" t="str">
        <f t="shared" si="21"/>
        <v/>
      </c>
      <c r="AH20" s="56" t="str">
        <f t="shared" si="22"/>
        <v/>
      </c>
      <c r="AI20" s="56" t="str">
        <f t="shared" si="9"/>
        <v/>
      </c>
      <c r="AJ20" s="56">
        <f t="shared" si="23"/>
        <v>0</v>
      </c>
      <c r="AK20" s="56" t="str">
        <f t="shared" si="10"/>
        <v/>
      </c>
      <c r="AL20" s="56" t="str">
        <f t="shared" si="11"/>
        <v/>
      </c>
      <c r="AM20" s="56" t="str">
        <f t="shared" si="12"/>
        <v/>
      </c>
      <c r="AN20" s="56" t="str">
        <f t="shared" si="13"/>
        <v/>
      </c>
      <c r="AO20" s="56">
        <f t="shared" si="19"/>
        <v>0</v>
      </c>
      <c r="AP20" s="56" t="str">
        <f t="shared" si="14"/>
        <v/>
      </c>
      <c r="AQ20" s="56" t="str">
        <f t="shared" si="15"/>
        <v/>
      </c>
      <c r="AR20" s="56" t="str">
        <f t="shared" si="16"/>
        <v/>
      </c>
      <c r="AS20" s="90">
        <f t="shared" si="17"/>
        <v>0</v>
      </c>
    </row>
    <row r="21" spans="1:45" ht="15" x14ac:dyDescent="0.2">
      <c r="A21" s="57">
        <f t="shared" si="18"/>
        <v>14</v>
      </c>
      <c r="B21" s="58"/>
      <c r="C21" s="167"/>
      <c r="D21" s="167"/>
      <c r="E21" s="155"/>
      <c r="F21" s="45"/>
      <c r="G21" s="164"/>
      <c r="H21" s="151"/>
      <c r="I21" s="170"/>
      <c r="J21" s="158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0" t="str">
        <f t="shared" si="0"/>
        <v/>
      </c>
      <c r="X21" s="55" t="str">
        <f t="shared" si="1"/>
        <v/>
      </c>
      <c r="Y21" s="56" t="str">
        <f t="shared" si="2"/>
        <v/>
      </c>
      <c r="Z21" s="56" t="str">
        <f t="shared" si="3"/>
        <v/>
      </c>
      <c r="AA21" s="56" t="str">
        <f t="shared" si="4"/>
        <v/>
      </c>
      <c r="AB21" s="56" t="str">
        <f t="shared" si="5"/>
        <v/>
      </c>
      <c r="AC21" s="56" t="str">
        <f t="shared" si="6"/>
        <v/>
      </c>
      <c r="AD21" s="56" t="str">
        <f t="shared" si="7"/>
        <v/>
      </c>
      <c r="AE21" s="56" t="str">
        <f t="shared" si="8"/>
        <v/>
      </c>
      <c r="AF21" s="56" t="str">
        <f t="shared" si="20"/>
        <v/>
      </c>
      <c r="AG21" s="56" t="str">
        <f t="shared" si="21"/>
        <v/>
      </c>
      <c r="AH21" s="56" t="str">
        <f t="shared" si="22"/>
        <v/>
      </c>
      <c r="AI21" s="56" t="str">
        <f t="shared" si="9"/>
        <v/>
      </c>
      <c r="AJ21" s="56">
        <f t="shared" si="23"/>
        <v>0</v>
      </c>
      <c r="AK21" s="56" t="str">
        <f t="shared" si="10"/>
        <v/>
      </c>
      <c r="AL21" s="56" t="str">
        <f t="shared" si="11"/>
        <v/>
      </c>
      <c r="AM21" s="56" t="str">
        <f t="shared" si="12"/>
        <v/>
      </c>
      <c r="AN21" s="56" t="str">
        <f t="shared" si="13"/>
        <v/>
      </c>
      <c r="AO21" s="56">
        <f t="shared" si="19"/>
        <v>0</v>
      </c>
      <c r="AP21" s="56" t="str">
        <f t="shared" si="14"/>
        <v/>
      </c>
      <c r="AQ21" s="56" t="str">
        <f t="shared" si="15"/>
        <v/>
      </c>
      <c r="AR21" s="56" t="str">
        <f t="shared" si="16"/>
        <v/>
      </c>
      <c r="AS21" s="90">
        <f t="shared" si="17"/>
        <v>0</v>
      </c>
    </row>
    <row r="22" spans="1:45" ht="15" x14ac:dyDescent="0.2">
      <c r="A22" s="57">
        <f t="shared" si="18"/>
        <v>15</v>
      </c>
      <c r="B22" s="58"/>
      <c r="C22" s="167"/>
      <c r="D22" s="167"/>
      <c r="E22" s="155"/>
      <c r="F22" s="45"/>
      <c r="G22" s="165"/>
      <c r="H22" s="151"/>
      <c r="I22" s="171"/>
      <c r="J22" s="159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0" t="str">
        <f t="shared" si="0"/>
        <v/>
      </c>
      <c r="X22" s="55" t="str">
        <f t="shared" si="1"/>
        <v/>
      </c>
      <c r="Y22" s="56" t="str">
        <f t="shared" si="2"/>
        <v/>
      </c>
      <c r="Z22" s="56" t="str">
        <f t="shared" si="3"/>
        <v/>
      </c>
      <c r="AA22" s="56" t="str">
        <f t="shared" si="4"/>
        <v/>
      </c>
      <c r="AB22" s="56" t="str">
        <f t="shared" si="5"/>
        <v/>
      </c>
      <c r="AC22" s="56" t="str">
        <f t="shared" si="6"/>
        <v/>
      </c>
      <c r="AD22" s="56" t="str">
        <f t="shared" si="7"/>
        <v/>
      </c>
      <c r="AE22" s="56" t="str">
        <f t="shared" si="8"/>
        <v/>
      </c>
      <c r="AF22" s="56" t="str">
        <f t="shared" si="20"/>
        <v/>
      </c>
      <c r="AG22" s="56" t="str">
        <f t="shared" si="21"/>
        <v/>
      </c>
      <c r="AH22" s="56" t="str">
        <f t="shared" si="22"/>
        <v/>
      </c>
      <c r="AI22" s="56" t="str">
        <f t="shared" si="9"/>
        <v/>
      </c>
      <c r="AJ22" s="56">
        <f t="shared" si="23"/>
        <v>0</v>
      </c>
      <c r="AK22" s="56" t="str">
        <f t="shared" si="10"/>
        <v/>
      </c>
      <c r="AL22" s="56" t="str">
        <f t="shared" si="11"/>
        <v/>
      </c>
      <c r="AM22" s="56" t="str">
        <f t="shared" si="12"/>
        <v/>
      </c>
      <c r="AN22" s="56" t="str">
        <f t="shared" si="13"/>
        <v/>
      </c>
      <c r="AO22" s="56">
        <f t="shared" si="19"/>
        <v>0</v>
      </c>
      <c r="AP22" s="56" t="str">
        <f t="shared" si="14"/>
        <v/>
      </c>
      <c r="AQ22" s="56" t="str">
        <f t="shared" si="15"/>
        <v/>
      </c>
      <c r="AR22" s="56" t="str">
        <f t="shared" si="16"/>
        <v/>
      </c>
      <c r="AS22" s="90">
        <f t="shared" si="17"/>
        <v>0</v>
      </c>
    </row>
    <row r="23" spans="1:45" ht="15" x14ac:dyDescent="0.2">
      <c r="A23" s="57">
        <f t="shared" si="18"/>
        <v>16</v>
      </c>
      <c r="B23" s="58"/>
      <c r="C23" s="167"/>
      <c r="D23" s="167"/>
      <c r="E23" s="155"/>
      <c r="F23" s="45"/>
      <c r="G23" s="164"/>
      <c r="H23" s="151"/>
      <c r="I23" s="170"/>
      <c r="J23" s="158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0" t="str">
        <f t="shared" si="0"/>
        <v/>
      </c>
      <c r="X23" s="55" t="str">
        <f t="shared" si="1"/>
        <v/>
      </c>
      <c r="Y23" s="56" t="str">
        <f t="shared" si="2"/>
        <v/>
      </c>
      <c r="Z23" s="56" t="str">
        <f t="shared" si="3"/>
        <v/>
      </c>
      <c r="AA23" s="56" t="str">
        <f t="shared" si="4"/>
        <v/>
      </c>
      <c r="AB23" s="56" t="str">
        <f t="shared" si="5"/>
        <v/>
      </c>
      <c r="AC23" s="56" t="str">
        <f t="shared" si="6"/>
        <v/>
      </c>
      <c r="AD23" s="56" t="str">
        <f t="shared" si="7"/>
        <v/>
      </c>
      <c r="AE23" s="56" t="str">
        <f t="shared" si="8"/>
        <v/>
      </c>
      <c r="AF23" s="56" t="str">
        <f t="shared" si="20"/>
        <v/>
      </c>
      <c r="AG23" s="56" t="str">
        <f t="shared" si="21"/>
        <v/>
      </c>
      <c r="AH23" s="56" t="str">
        <f t="shared" si="22"/>
        <v/>
      </c>
      <c r="AI23" s="56" t="str">
        <f t="shared" si="9"/>
        <v/>
      </c>
      <c r="AJ23" s="56">
        <f t="shared" si="23"/>
        <v>0</v>
      </c>
      <c r="AK23" s="56" t="str">
        <f t="shared" si="10"/>
        <v/>
      </c>
      <c r="AL23" s="56" t="str">
        <f t="shared" si="11"/>
        <v/>
      </c>
      <c r="AM23" s="56" t="str">
        <f t="shared" si="12"/>
        <v/>
      </c>
      <c r="AN23" s="56" t="str">
        <f t="shared" si="13"/>
        <v/>
      </c>
      <c r="AO23" s="56">
        <f t="shared" si="19"/>
        <v>0</v>
      </c>
      <c r="AP23" s="56" t="str">
        <f t="shared" si="14"/>
        <v/>
      </c>
      <c r="AQ23" s="56" t="str">
        <f t="shared" si="15"/>
        <v/>
      </c>
      <c r="AR23" s="56" t="str">
        <f t="shared" si="16"/>
        <v/>
      </c>
      <c r="AS23" s="90">
        <f t="shared" si="17"/>
        <v>0</v>
      </c>
    </row>
    <row r="24" spans="1:45" ht="15" x14ac:dyDescent="0.2">
      <c r="A24" s="57">
        <f t="shared" si="18"/>
        <v>17</v>
      </c>
      <c r="B24" s="58"/>
      <c r="C24" s="167"/>
      <c r="D24" s="167"/>
      <c r="E24" s="155"/>
      <c r="F24" s="45"/>
      <c r="G24" s="164"/>
      <c r="H24" s="151"/>
      <c r="I24" s="170"/>
      <c r="J24" s="158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0" t="str">
        <f t="shared" si="0"/>
        <v/>
      </c>
      <c r="X24" s="55" t="str">
        <f t="shared" si="1"/>
        <v/>
      </c>
      <c r="Y24" s="56" t="str">
        <f t="shared" si="2"/>
        <v/>
      </c>
      <c r="Z24" s="56" t="str">
        <f t="shared" si="3"/>
        <v/>
      </c>
      <c r="AA24" s="56" t="str">
        <f t="shared" si="4"/>
        <v/>
      </c>
      <c r="AB24" s="56" t="str">
        <f t="shared" si="5"/>
        <v/>
      </c>
      <c r="AC24" s="56" t="str">
        <f t="shared" si="6"/>
        <v/>
      </c>
      <c r="AD24" s="56" t="str">
        <f t="shared" si="7"/>
        <v/>
      </c>
      <c r="AE24" s="56" t="str">
        <f t="shared" si="8"/>
        <v/>
      </c>
      <c r="AF24" s="56" t="str">
        <f t="shared" si="20"/>
        <v/>
      </c>
      <c r="AG24" s="56" t="str">
        <f t="shared" si="21"/>
        <v/>
      </c>
      <c r="AH24" s="56" t="str">
        <f t="shared" si="22"/>
        <v/>
      </c>
      <c r="AI24" s="56" t="str">
        <f t="shared" si="9"/>
        <v/>
      </c>
      <c r="AJ24" s="56">
        <f t="shared" si="23"/>
        <v>0</v>
      </c>
      <c r="AK24" s="56" t="str">
        <f t="shared" si="10"/>
        <v/>
      </c>
      <c r="AL24" s="56" t="str">
        <f t="shared" si="11"/>
        <v/>
      </c>
      <c r="AM24" s="56" t="str">
        <f t="shared" si="12"/>
        <v/>
      </c>
      <c r="AN24" s="56" t="str">
        <f t="shared" si="13"/>
        <v/>
      </c>
      <c r="AO24" s="56">
        <f t="shared" si="19"/>
        <v>0</v>
      </c>
      <c r="AP24" s="56" t="str">
        <f t="shared" si="14"/>
        <v/>
      </c>
      <c r="AQ24" s="56" t="str">
        <f t="shared" si="15"/>
        <v/>
      </c>
      <c r="AR24" s="56" t="str">
        <f t="shared" si="16"/>
        <v/>
      </c>
      <c r="AS24" s="90">
        <f t="shared" si="17"/>
        <v>0</v>
      </c>
    </row>
    <row r="25" spans="1:45" ht="15" x14ac:dyDescent="0.2">
      <c r="A25" s="57">
        <f t="shared" si="18"/>
        <v>18</v>
      </c>
      <c r="B25" s="58"/>
      <c r="C25" s="167"/>
      <c r="D25" s="167"/>
      <c r="E25" s="155"/>
      <c r="F25" s="45"/>
      <c r="G25" s="164"/>
      <c r="H25" s="151"/>
      <c r="I25" s="170"/>
      <c r="J25" s="158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0" t="str">
        <f t="shared" si="0"/>
        <v/>
      </c>
      <c r="X25" s="55" t="str">
        <f t="shared" si="1"/>
        <v/>
      </c>
      <c r="Y25" s="56" t="str">
        <f t="shared" si="2"/>
        <v/>
      </c>
      <c r="Z25" s="56" t="str">
        <f t="shared" si="3"/>
        <v/>
      </c>
      <c r="AA25" s="56" t="str">
        <f t="shared" si="4"/>
        <v/>
      </c>
      <c r="AB25" s="56" t="str">
        <f t="shared" si="5"/>
        <v/>
      </c>
      <c r="AC25" s="56" t="str">
        <f t="shared" si="6"/>
        <v/>
      </c>
      <c r="AD25" s="56" t="str">
        <f t="shared" si="7"/>
        <v/>
      </c>
      <c r="AE25" s="56" t="str">
        <f t="shared" si="8"/>
        <v/>
      </c>
      <c r="AF25" s="56" t="str">
        <f t="shared" si="20"/>
        <v/>
      </c>
      <c r="AG25" s="56" t="str">
        <f t="shared" si="21"/>
        <v/>
      </c>
      <c r="AH25" s="56" t="str">
        <f t="shared" si="22"/>
        <v/>
      </c>
      <c r="AI25" s="56" t="str">
        <f t="shared" si="9"/>
        <v/>
      </c>
      <c r="AJ25" s="56">
        <f t="shared" si="23"/>
        <v>0</v>
      </c>
      <c r="AK25" s="56" t="str">
        <f t="shared" si="10"/>
        <v/>
      </c>
      <c r="AL25" s="56" t="str">
        <f t="shared" si="11"/>
        <v/>
      </c>
      <c r="AM25" s="56" t="str">
        <f t="shared" si="12"/>
        <v/>
      </c>
      <c r="AN25" s="56" t="str">
        <f t="shared" si="13"/>
        <v/>
      </c>
      <c r="AO25" s="56">
        <f t="shared" si="19"/>
        <v>0</v>
      </c>
      <c r="AP25" s="56" t="str">
        <f t="shared" si="14"/>
        <v/>
      </c>
      <c r="AQ25" s="56" t="str">
        <f t="shared" si="15"/>
        <v/>
      </c>
      <c r="AR25" s="56" t="str">
        <f t="shared" si="16"/>
        <v/>
      </c>
      <c r="AS25" s="90">
        <f t="shared" si="17"/>
        <v>0</v>
      </c>
    </row>
    <row r="26" spans="1:45" ht="15" x14ac:dyDescent="0.2">
      <c r="A26" s="57">
        <f t="shared" si="18"/>
        <v>19</v>
      </c>
      <c r="B26" s="58"/>
      <c r="C26" s="167"/>
      <c r="D26" s="167"/>
      <c r="E26" s="155"/>
      <c r="F26" s="45"/>
      <c r="G26" s="164"/>
      <c r="H26" s="151"/>
      <c r="I26" s="170"/>
      <c r="J26" s="158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0" t="str">
        <f t="shared" si="0"/>
        <v/>
      </c>
      <c r="X26" s="55" t="str">
        <f t="shared" si="1"/>
        <v/>
      </c>
      <c r="Y26" s="56" t="str">
        <f t="shared" si="2"/>
        <v/>
      </c>
      <c r="Z26" s="56" t="str">
        <f t="shared" si="3"/>
        <v/>
      </c>
      <c r="AA26" s="56" t="str">
        <f t="shared" si="4"/>
        <v/>
      </c>
      <c r="AB26" s="56" t="str">
        <f t="shared" si="5"/>
        <v/>
      </c>
      <c r="AC26" s="56" t="str">
        <f t="shared" si="6"/>
        <v/>
      </c>
      <c r="AD26" s="56" t="str">
        <f t="shared" si="7"/>
        <v/>
      </c>
      <c r="AE26" s="56" t="str">
        <f t="shared" si="8"/>
        <v/>
      </c>
      <c r="AF26" s="56" t="str">
        <f t="shared" si="20"/>
        <v/>
      </c>
      <c r="AG26" s="56" t="str">
        <f t="shared" si="21"/>
        <v/>
      </c>
      <c r="AH26" s="56" t="str">
        <f t="shared" si="22"/>
        <v/>
      </c>
      <c r="AI26" s="56" t="str">
        <f t="shared" si="9"/>
        <v/>
      </c>
      <c r="AJ26" s="56">
        <f t="shared" si="23"/>
        <v>0</v>
      </c>
      <c r="AK26" s="56" t="str">
        <f t="shared" si="10"/>
        <v/>
      </c>
      <c r="AL26" s="56" t="str">
        <f t="shared" si="11"/>
        <v/>
      </c>
      <c r="AM26" s="56" t="str">
        <f t="shared" si="12"/>
        <v/>
      </c>
      <c r="AN26" s="56" t="str">
        <f t="shared" si="13"/>
        <v/>
      </c>
      <c r="AO26" s="56">
        <f t="shared" si="19"/>
        <v>0</v>
      </c>
      <c r="AP26" s="56" t="str">
        <f t="shared" si="14"/>
        <v/>
      </c>
      <c r="AQ26" s="56" t="str">
        <f t="shared" si="15"/>
        <v/>
      </c>
      <c r="AR26" s="56" t="str">
        <f t="shared" si="16"/>
        <v/>
      </c>
      <c r="AS26" s="90">
        <f t="shared" si="17"/>
        <v>0</v>
      </c>
    </row>
    <row r="27" spans="1:45" ht="15.75" thickBot="1" x14ac:dyDescent="0.25">
      <c r="A27" s="68">
        <f t="shared" si="18"/>
        <v>20</v>
      </c>
      <c r="B27" s="59"/>
      <c r="C27" s="166"/>
      <c r="D27" s="166"/>
      <c r="E27" s="154"/>
      <c r="F27" s="48"/>
      <c r="G27" s="162"/>
      <c r="H27" s="152"/>
      <c r="I27" s="168"/>
      <c r="J27" s="160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3" t="str">
        <f t="shared" si="0"/>
        <v/>
      </c>
      <c r="X27" s="60" t="str">
        <f t="shared" si="1"/>
        <v/>
      </c>
      <c r="Y27" s="61" t="str">
        <f t="shared" si="2"/>
        <v/>
      </c>
      <c r="Z27" s="61" t="str">
        <f t="shared" si="3"/>
        <v/>
      </c>
      <c r="AA27" s="61" t="str">
        <f t="shared" si="4"/>
        <v/>
      </c>
      <c r="AB27" s="61" t="str">
        <f t="shared" si="5"/>
        <v/>
      </c>
      <c r="AC27" s="61" t="str">
        <f t="shared" si="6"/>
        <v/>
      </c>
      <c r="AD27" s="61" t="str">
        <f t="shared" si="7"/>
        <v/>
      </c>
      <c r="AE27" s="61" t="str">
        <f t="shared" si="8"/>
        <v/>
      </c>
      <c r="AF27" s="61" t="str">
        <f t="shared" si="20"/>
        <v/>
      </c>
      <c r="AG27" s="61" t="str">
        <f t="shared" si="21"/>
        <v/>
      </c>
      <c r="AH27" s="61" t="str">
        <f t="shared" si="22"/>
        <v/>
      </c>
      <c r="AI27" s="61" t="str">
        <f t="shared" si="9"/>
        <v/>
      </c>
      <c r="AJ27" s="61">
        <f t="shared" si="23"/>
        <v>0</v>
      </c>
      <c r="AK27" s="61" t="str">
        <f t="shared" si="10"/>
        <v/>
      </c>
      <c r="AL27" s="61" t="str">
        <f t="shared" si="11"/>
        <v/>
      </c>
      <c r="AM27" s="61" t="str">
        <f t="shared" si="12"/>
        <v/>
      </c>
      <c r="AN27" s="61" t="str">
        <f t="shared" si="13"/>
        <v/>
      </c>
      <c r="AO27" s="61">
        <f t="shared" si="19"/>
        <v>0</v>
      </c>
      <c r="AP27" s="61" t="str">
        <f t="shared" si="14"/>
        <v/>
      </c>
      <c r="AQ27" s="61" t="str">
        <f t="shared" si="15"/>
        <v/>
      </c>
      <c r="AR27" s="117" t="str">
        <f t="shared" si="16"/>
        <v/>
      </c>
      <c r="AS27" s="91">
        <f t="shared" si="17"/>
        <v>0</v>
      </c>
    </row>
  </sheetData>
  <sheetProtection algorithmName="SHA-512" hashValue="f7PS/GCPI2oF9OrOwHpPr4zIAd0+UmZT+qroEWmi8pL+YsI7aHR2BdJDpXmcBCY+gni4maImesp9rTAWnINTkQ==" saltValue="mdAyR+WnvvhuWK7Jyl37OA==" spinCount="100000" sheet="1" objects="1" scenarios="1"/>
  <mergeCells count="30">
    <mergeCell ref="AF5:AI5"/>
    <mergeCell ref="AB6:AC6"/>
    <mergeCell ref="AD6:AE6"/>
    <mergeCell ref="K6:M6"/>
    <mergeCell ref="N6:P6"/>
    <mergeCell ref="Q6:S6"/>
    <mergeCell ref="T6:V6"/>
    <mergeCell ref="X6:Y6"/>
    <mergeCell ref="Z6:AA6"/>
    <mergeCell ref="AK5:AO5"/>
    <mergeCell ref="T2:V2"/>
    <mergeCell ref="K3:M3"/>
    <mergeCell ref="N3:P3"/>
    <mergeCell ref="Q3:S3"/>
    <mergeCell ref="T3:V3"/>
    <mergeCell ref="W3:W5"/>
    <mergeCell ref="K4:M4"/>
    <mergeCell ref="N4:P4"/>
    <mergeCell ref="Q4:S4"/>
    <mergeCell ref="T4:V4"/>
    <mergeCell ref="Q2:S2"/>
    <mergeCell ref="K5:M5"/>
    <mergeCell ref="N5:P5"/>
    <mergeCell ref="Q5:S5"/>
    <mergeCell ref="T5:V5"/>
    <mergeCell ref="A1:A2"/>
    <mergeCell ref="C1:D1"/>
    <mergeCell ref="G1:J1"/>
    <mergeCell ref="K2:M2"/>
    <mergeCell ref="N2:P2"/>
  </mergeCells>
  <dataValidations count="9">
    <dataValidation type="list" allowBlank="1" showInputMessage="1" showErrorMessage="1" error="Entry must be M or F" sqref="H8:H27">
      <formula1>"M, F"</formula1>
    </dataValidation>
    <dataValidation allowBlank="1" showDropDown="1" showInputMessage="1" showErrorMessage="1" sqref="W8:W27"/>
    <dataValidation type="list" allowBlank="1" showInputMessage="1" showErrorMessage="1" sqref="M8:M27 V8:V27 P8:P27 S8:S27">
      <formula1>PrevSeasons</formula1>
    </dataValidation>
    <dataValidation type="list" allowBlank="1" showInputMessage="1" showErrorMessage="1" promptTitle="Last Grade played by player" sqref="T8:T27">
      <formula1>PreviousGrade</formula1>
    </dataValidation>
    <dataValidation type="list" allowBlank="1" showInputMessage="1" showErrorMessage="1" sqref="L8:L27 O8:O27 U8:U27 R8:R27">
      <formula1>PreviousPosition</formula1>
    </dataValidation>
    <dataValidation type="list" allowBlank="1" showInputMessage="1" showErrorMessage="1" promptTitle="Last Grade played by player" sqref="K8:K27">
      <formula1>STGBAGrades</formula1>
    </dataValidation>
    <dataValidation type="list" allowBlank="1" showInputMessage="1" showErrorMessage="1" promptTitle="Last Grade played by player" sqref="N8:N27">
      <formula1>CSMLBAGrades</formula1>
    </dataValidation>
    <dataValidation type="list" allowBlank="1" showInputMessage="1" showErrorMessage="1" promptTitle="Last Grade played by player" sqref="Q8:Q27">
      <formula1>JuniorGrades</formula1>
    </dataValidation>
    <dataValidation type="list" allowBlank="1" showInputMessage="1" showErrorMessage="1" sqref="G1">
      <formula1>AllClubs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S27"/>
  <sheetViews>
    <sheetView zoomScale="90" zoomScaleNormal="90" zoomScaleSheetLayoutView="100" workbookViewId="0">
      <selection activeCell="B8" sqref="B8:W27"/>
    </sheetView>
  </sheetViews>
  <sheetFormatPr defaultColWidth="8.85546875" defaultRowHeight="12.75" x14ac:dyDescent="0.2"/>
  <cols>
    <col min="1" max="1" width="7.140625" style="135" bestFit="1" customWidth="1"/>
    <col min="2" max="2" width="16.28515625" style="21" bestFit="1" customWidth="1"/>
    <col min="3" max="3" width="16.140625" style="62" bestFit="1" customWidth="1"/>
    <col min="4" max="4" width="13.28515625" style="62" bestFit="1" customWidth="1"/>
    <col min="5" max="5" width="12.42578125" style="63" bestFit="1" customWidth="1"/>
    <col min="6" max="6" width="15.140625" style="62" bestFit="1" customWidth="1"/>
    <col min="7" max="7" width="42.140625" style="62" bestFit="1" customWidth="1"/>
    <col min="8" max="8" width="8.7109375" style="64" customWidth="1"/>
    <col min="9" max="9" width="10.5703125" style="62" bestFit="1" customWidth="1"/>
    <col min="10" max="10" width="16.28515625" style="62" bestFit="1" customWidth="1"/>
    <col min="11" max="11" width="12.5703125" style="64" bestFit="1" customWidth="1"/>
    <col min="12" max="12" width="5.7109375" style="65" bestFit="1" customWidth="1"/>
    <col min="13" max="13" width="8.5703125" style="65" bestFit="1" customWidth="1"/>
    <col min="14" max="14" width="12.5703125" style="65" bestFit="1" customWidth="1"/>
    <col min="15" max="15" width="6" style="65" bestFit="1" customWidth="1"/>
    <col min="16" max="16" width="8.5703125" style="65" bestFit="1" customWidth="1"/>
    <col min="17" max="17" width="12.5703125" style="65" customWidth="1"/>
    <col min="18" max="18" width="6" style="65" bestFit="1" customWidth="1"/>
    <col min="19" max="19" width="8.5703125" style="65" bestFit="1" customWidth="1"/>
    <col min="20" max="20" width="12.5703125" style="65" bestFit="1" customWidth="1"/>
    <col min="21" max="21" width="6" style="65" bestFit="1" customWidth="1"/>
    <col min="22" max="22" width="7.7109375" style="65" bestFit="1" customWidth="1"/>
    <col min="23" max="23" width="9.140625" style="64" customWidth="1"/>
    <col min="24" max="41" width="9.140625" style="66" hidden="1" customWidth="1"/>
    <col min="42" max="43" width="9.140625" style="66" customWidth="1"/>
    <col min="44" max="45" width="13.42578125" style="66" customWidth="1"/>
    <col min="46" max="16384" width="8.85546875" style="23"/>
  </cols>
  <sheetData>
    <row r="1" spans="1:45" ht="21" thickBot="1" x14ac:dyDescent="0.25">
      <c r="A1" s="212"/>
      <c r="B1" s="172" t="s">
        <v>67</v>
      </c>
      <c r="C1" s="226">
        <f>YEAR(CutOffAge)</f>
        <v>2018</v>
      </c>
      <c r="D1" s="226"/>
      <c r="E1" s="173"/>
      <c r="F1" s="174" t="s">
        <v>68</v>
      </c>
      <c r="G1" s="227"/>
      <c r="H1" s="228"/>
      <c r="I1" s="228"/>
      <c r="J1" s="229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107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12" t="s">
        <v>98</v>
      </c>
      <c r="AS1" s="69">
        <f>SUM(AQ8:AQ27)</f>
        <v>0</v>
      </c>
    </row>
    <row r="2" spans="1:45" s="28" customFormat="1" ht="45.75" thickBot="1" x14ac:dyDescent="0.25">
      <c r="A2" s="213"/>
      <c r="B2" s="140" t="s">
        <v>70</v>
      </c>
      <c r="C2" s="141" t="s">
        <v>71</v>
      </c>
      <c r="D2" s="142" t="s">
        <v>72</v>
      </c>
      <c r="E2" s="143" t="s">
        <v>73</v>
      </c>
      <c r="F2" s="144" t="s">
        <v>74</v>
      </c>
      <c r="G2" s="138" t="s">
        <v>75</v>
      </c>
      <c r="H2" s="145" t="s">
        <v>153</v>
      </c>
      <c r="I2" s="139" t="s">
        <v>152</v>
      </c>
      <c r="J2" s="139" t="s">
        <v>154</v>
      </c>
      <c r="K2" s="214" t="s">
        <v>108</v>
      </c>
      <c r="L2" s="215"/>
      <c r="M2" s="216"/>
      <c r="N2" s="215" t="s">
        <v>111</v>
      </c>
      <c r="O2" s="215"/>
      <c r="P2" s="216"/>
      <c r="Q2" s="209" t="s">
        <v>133</v>
      </c>
      <c r="R2" s="210"/>
      <c r="S2" s="211"/>
      <c r="T2" s="209" t="s">
        <v>112</v>
      </c>
      <c r="U2" s="210"/>
      <c r="V2" s="211"/>
      <c r="W2" s="88"/>
      <c r="X2" s="110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3"/>
      <c r="AS2" s="70"/>
    </row>
    <row r="3" spans="1:45" ht="17.25" customHeight="1" x14ac:dyDescent="0.2">
      <c r="A3" s="43"/>
      <c r="B3" s="175"/>
      <c r="C3" s="176"/>
      <c r="D3" s="177"/>
      <c r="E3" s="178"/>
      <c r="F3" s="146"/>
      <c r="G3" s="179"/>
      <c r="H3" s="178"/>
      <c r="I3" s="180"/>
      <c r="J3" s="156"/>
      <c r="K3" s="232" t="s">
        <v>109</v>
      </c>
      <c r="L3" s="233"/>
      <c r="M3" s="234"/>
      <c r="N3" s="233" t="s">
        <v>109</v>
      </c>
      <c r="O3" s="233"/>
      <c r="P3" s="234"/>
      <c r="Q3" s="217" t="s">
        <v>109</v>
      </c>
      <c r="R3" s="218"/>
      <c r="S3" s="219"/>
      <c r="T3" s="217" t="s">
        <v>109</v>
      </c>
      <c r="U3" s="218"/>
      <c r="V3" s="219"/>
      <c r="W3" s="238" t="s">
        <v>132</v>
      </c>
      <c r="X3" s="109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113" t="s">
        <v>30</v>
      </c>
      <c r="AS3" s="70">
        <f>SUM(AR8:AR27)</f>
        <v>0</v>
      </c>
    </row>
    <row r="4" spans="1:45" ht="17.25" customHeight="1" x14ac:dyDescent="0.2">
      <c r="A4" s="44" t="s">
        <v>65</v>
      </c>
      <c r="B4" s="181"/>
      <c r="C4" s="167"/>
      <c r="D4" s="182"/>
      <c r="E4" s="155"/>
      <c r="F4" s="45"/>
      <c r="G4" s="164"/>
      <c r="H4" s="155"/>
      <c r="I4" s="170"/>
      <c r="J4" s="183"/>
      <c r="K4" s="232" t="s">
        <v>110</v>
      </c>
      <c r="L4" s="233"/>
      <c r="M4" s="234"/>
      <c r="N4" s="233" t="s">
        <v>110</v>
      </c>
      <c r="O4" s="233"/>
      <c r="P4" s="234"/>
      <c r="Q4" s="220" t="s">
        <v>113</v>
      </c>
      <c r="R4" s="221"/>
      <c r="S4" s="222"/>
      <c r="T4" s="220" t="s">
        <v>113</v>
      </c>
      <c r="U4" s="221"/>
      <c r="V4" s="222"/>
      <c r="W4" s="238"/>
      <c r="X4" s="109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114" t="s">
        <v>77</v>
      </c>
      <c r="AS4" s="70">
        <f>SUM(AS1:AS3)</f>
        <v>0</v>
      </c>
    </row>
    <row r="5" spans="1:45" ht="17.25" customHeight="1" thickBot="1" x14ac:dyDescent="0.25">
      <c r="A5" s="44" t="s">
        <v>78</v>
      </c>
      <c r="B5" s="181"/>
      <c r="C5" s="167"/>
      <c r="D5" s="182"/>
      <c r="E5" s="155"/>
      <c r="F5" s="184"/>
      <c r="G5" s="164"/>
      <c r="H5" s="155"/>
      <c r="I5" s="170"/>
      <c r="J5" s="183"/>
      <c r="K5" s="235" t="s">
        <v>138</v>
      </c>
      <c r="L5" s="236"/>
      <c r="M5" s="237"/>
      <c r="N5" s="236"/>
      <c r="O5" s="236"/>
      <c r="P5" s="237"/>
      <c r="Q5" s="223"/>
      <c r="R5" s="224"/>
      <c r="S5" s="225"/>
      <c r="T5" s="223"/>
      <c r="U5" s="224"/>
      <c r="V5" s="225"/>
      <c r="W5" s="239"/>
      <c r="X5" s="109"/>
      <c r="Y5" s="98"/>
      <c r="Z5" s="98"/>
      <c r="AA5" s="98"/>
      <c r="AB5" s="98"/>
      <c r="AC5" s="98"/>
      <c r="AD5" s="98"/>
      <c r="AE5" s="98"/>
      <c r="AF5" s="230" t="s">
        <v>136</v>
      </c>
      <c r="AG5" s="230"/>
      <c r="AH5" s="230"/>
      <c r="AI5" s="230"/>
      <c r="AJ5" s="98"/>
      <c r="AK5" s="230" t="s">
        <v>115</v>
      </c>
      <c r="AL5" s="230"/>
      <c r="AM5" s="230"/>
      <c r="AN5" s="230"/>
      <c r="AO5" s="230"/>
      <c r="AP5" s="136"/>
      <c r="AQ5" s="98"/>
      <c r="AR5" s="102" t="s">
        <v>99</v>
      </c>
      <c r="AS5" s="71">
        <f>COUNTA(H8:H27)</f>
        <v>0</v>
      </c>
    </row>
    <row r="6" spans="1:45" ht="24.75" thickBot="1" x14ac:dyDescent="0.25">
      <c r="A6" s="46" t="s">
        <v>79</v>
      </c>
      <c r="B6" s="181"/>
      <c r="C6" s="167"/>
      <c r="D6" s="167"/>
      <c r="E6" s="155"/>
      <c r="F6" s="45"/>
      <c r="G6" s="164"/>
      <c r="H6" s="158"/>
      <c r="I6" s="170"/>
      <c r="J6" s="183"/>
      <c r="K6" s="241" t="s">
        <v>106</v>
      </c>
      <c r="L6" s="242"/>
      <c r="M6" s="243"/>
      <c r="N6" s="244" t="s">
        <v>101</v>
      </c>
      <c r="O6" s="245"/>
      <c r="P6" s="246"/>
      <c r="Q6" s="206" t="s">
        <v>134</v>
      </c>
      <c r="R6" s="207"/>
      <c r="S6" s="208"/>
      <c r="T6" s="206" t="s">
        <v>102</v>
      </c>
      <c r="U6" s="207"/>
      <c r="V6" s="208"/>
      <c r="W6" s="122" t="s">
        <v>115</v>
      </c>
      <c r="X6" s="240" t="s">
        <v>96</v>
      </c>
      <c r="Y6" s="231"/>
      <c r="Z6" s="231" t="s">
        <v>97</v>
      </c>
      <c r="AA6" s="231"/>
      <c r="AB6" s="231" t="s">
        <v>135</v>
      </c>
      <c r="AC6" s="231"/>
      <c r="AD6" s="231" t="s">
        <v>66</v>
      </c>
      <c r="AE6" s="231"/>
      <c r="AF6" s="137" t="s">
        <v>137</v>
      </c>
      <c r="AG6" s="137" t="s">
        <v>97</v>
      </c>
      <c r="AH6" s="137" t="s">
        <v>135</v>
      </c>
      <c r="AI6" s="137" t="s">
        <v>66</v>
      </c>
      <c r="AJ6" s="99"/>
      <c r="AK6" s="137" t="s">
        <v>137</v>
      </c>
      <c r="AL6" s="137" t="s">
        <v>97</v>
      </c>
      <c r="AM6" s="137" t="s">
        <v>135</v>
      </c>
      <c r="AN6" s="137" t="s">
        <v>66</v>
      </c>
      <c r="AO6" s="137" t="s">
        <v>139</v>
      </c>
      <c r="AP6" s="137"/>
      <c r="AQ6" s="103"/>
      <c r="AR6" s="103" t="s">
        <v>80</v>
      </c>
      <c r="AS6" s="72" t="e">
        <f>SUM(AS4/AS5)</f>
        <v>#DIV/0!</v>
      </c>
    </row>
    <row r="7" spans="1:45" ht="16.5" thickBot="1" x14ac:dyDescent="0.25">
      <c r="A7" s="47" t="s">
        <v>81</v>
      </c>
      <c r="B7" s="59"/>
      <c r="C7" s="166"/>
      <c r="D7" s="166"/>
      <c r="E7" s="154"/>
      <c r="F7" s="48"/>
      <c r="G7" s="162"/>
      <c r="H7" s="161"/>
      <c r="I7" s="168"/>
      <c r="J7" s="49"/>
      <c r="K7" s="50" t="s">
        <v>66</v>
      </c>
      <c r="L7" s="50" t="s">
        <v>103</v>
      </c>
      <c r="M7" s="50" t="s">
        <v>107</v>
      </c>
      <c r="N7" s="50" t="s">
        <v>66</v>
      </c>
      <c r="O7" s="50" t="s">
        <v>103</v>
      </c>
      <c r="P7" s="50" t="s">
        <v>107</v>
      </c>
      <c r="Q7" s="51" t="s">
        <v>66</v>
      </c>
      <c r="R7" s="50" t="s">
        <v>103</v>
      </c>
      <c r="S7" s="50" t="s">
        <v>107</v>
      </c>
      <c r="T7" s="51" t="s">
        <v>66</v>
      </c>
      <c r="U7" s="50" t="s">
        <v>103</v>
      </c>
      <c r="V7" s="50" t="s">
        <v>107</v>
      </c>
      <c r="W7" s="50"/>
      <c r="X7" s="52" t="s">
        <v>69</v>
      </c>
      <c r="Y7" s="53" t="s">
        <v>76</v>
      </c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 t="s">
        <v>139</v>
      </c>
      <c r="AQ7" s="53" t="s">
        <v>98</v>
      </c>
      <c r="AR7" s="115" t="s">
        <v>100</v>
      </c>
      <c r="AS7" s="116" t="s">
        <v>82</v>
      </c>
    </row>
    <row r="8" spans="1:45" ht="14.25" x14ac:dyDescent="0.2">
      <c r="A8" s="54">
        <v>1</v>
      </c>
      <c r="B8" s="175"/>
      <c r="C8" s="176"/>
      <c r="D8" s="177"/>
      <c r="E8" s="178"/>
      <c r="F8" s="146"/>
      <c r="G8" s="163"/>
      <c r="H8" s="147"/>
      <c r="I8" s="169"/>
      <c r="J8" s="15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8" t="str">
        <f t="shared" ref="W8:W27" si="0">IF(C8="","",AO8)</f>
        <v/>
      </c>
      <c r="X8" s="104" t="str">
        <f t="shared" ref="X8:X27" si="1">IF(ISBLANK(K8),"",VLOOKUP(K8,PreviousGradePoints,2,FALSE))</f>
        <v/>
      </c>
      <c r="Y8" s="105" t="str">
        <f t="shared" ref="Y8:Y27" si="2">IF(ISBLANK(L8),"",IF(K8="NPE",0,IF(LEFT(K8,2)="CS",VLOOKUP(L8,PreviousPositionPts,3),IF(LEFT(K8,2)="ML",VLOOKUP(L8,PreviousPositionPts,4),IF(LEFT(K8,2)="U1",VLOOKUP(L8,PreviousPositionPts,6),VLOOKUP(L8,PreviousPositionPts,2))))))</f>
        <v/>
      </c>
      <c r="Z8" s="106" t="str">
        <f t="shared" ref="Z8:Z27" si="3">IF(ISBLANK(N8),"",VLOOKUP(N8,PreviousGradePoints,2,FALSE))</f>
        <v/>
      </c>
      <c r="AA8" s="106" t="str">
        <f t="shared" ref="AA8:AA27" si="4">IF(ISBLANK(O8),"",IF(N8="NPE",0,IF(LEFT(N8,2)="CS",VLOOKUP(O8,PreviousPositionPts,3),IF(LEFT(N8,2)="ML",VLOOKUP(O8,PreviousPositionPts,4),IF(LEFT(N8,2)="U1",VLOOKUP(O8,PreviousPositionPts,6),VLOOKUP(O8,PreviousPositionPts,2))))))</f>
        <v/>
      </c>
      <c r="AB8" s="106" t="str">
        <f t="shared" ref="AB8:AB27" si="5">IF(ISBLANK(Q8),"",VLOOKUP(Q8,PreviousGradePoints,2,FALSE))</f>
        <v/>
      </c>
      <c r="AC8" s="106" t="str">
        <f t="shared" ref="AC8:AC27" si="6">IF(ISBLANK(R8),"",IF(Q8="NPE",0,IF(LEFT(Q8,2)="CS",VLOOKUP(R8,PreviousPositionPts,3),IF(LEFT(Q8,2)="ML",VLOOKUP(R8,PreviousPositionPts,4),IF(LEFT(Q8,2)="U1",VLOOKUP(R8,PreviousPositionPts,6),VLOOKUP(R8,PreviousPositionPts,2))))))</f>
        <v/>
      </c>
      <c r="AD8" s="106" t="str">
        <f t="shared" ref="AD8:AD27" si="7">IF(ISBLANK(T8),"",VLOOKUP(T8,PreviousGradePoints,2,FALSE))</f>
        <v/>
      </c>
      <c r="AE8" s="106" t="str">
        <f t="shared" ref="AE8:AE27" si="8">IF(ISBLANK(U8),"",IF(T8="NPE",0,IF(LEFT(T8,2)="CS",VLOOKUP(U8,PreviousPositionPts,3),IF(LEFT(T8,2)="ML",VLOOKUP(U8,PreviousPositionPts,4),IF(LEFT(T8,2)="U1",VLOOKUP(U8,PreviousPositionPts,6),VLOOKUP(U8,PreviousPositionPts,2))))))</f>
        <v/>
      </c>
      <c r="AF8" s="106" t="str">
        <f>IF(AND(ISNUMBER(X8),ISNUMBER(Y8)),X8+Y8,"")</f>
        <v/>
      </c>
      <c r="AG8" s="106" t="str">
        <f>IF(AND(ISNUMBER(Z8),ISNUMBER(AA8)),Z8+AA8,"")</f>
        <v/>
      </c>
      <c r="AH8" s="106" t="str">
        <f>IF(AND(ISNUMBER(AB8),ISNUMBER(AC8)),AB8+AC8,"")</f>
        <v/>
      </c>
      <c r="AI8" s="106" t="str">
        <f t="shared" ref="AI8:AI27" si="9">IF(AND(ISNUMBER(AD8),ISNUMBER(AE8)),AD8+AE8,"")</f>
        <v/>
      </c>
      <c r="AJ8" s="106">
        <f>MIN(AF8:AI8)</f>
        <v>0</v>
      </c>
      <c r="AK8" s="86" t="str">
        <f t="shared" ref="AK8:AK27" si="10">IF(ISBLANK(K8),"",VLOOKUP(K8,PreviousGradePoints,3,FALSE)+0)</f>
        <v/>
      </c>
      <c r="AL8" s="86" t="str">
        <f t="shared" ref="AL8:AL27" si="11">IF(ISBLANK(N8),"",VLOOKUP(N8,PreviousGradePoints,3,FALSE)+0)</f>
        <v/>
      </c>
      <c r="AM8" s="86" t="str">
        <f t="shared" ref="AM8:AM27" si="12">IF(ISBLANK(Q8),"",VLOOKUP(Q8,PreviousGradePoints,3,FALSE)+0)</f>
        <v/>
      </c>
      <c r="AN8" s="86" t="str">
        <f t="shared" ref="AN8:AN27" si="13">IF(ISBLANK(T8),"",VLOOKUP(T8,PreviousGradePoints,3,FALSE)+0)</f>
        <v/>
      </c>
      <c r="AO8" s="86">
        <f>MAX(AK8:AN8)</f>
        <v>0</v>
      </c>
      <c r="AP8" s="86" t="str">
        <f t="shared" ref="AP8:AP27" si="14">IF(C8="","",AO8)</f>
        <v/>
      </c>
      <c r="AQ8" s="106" t="str">
        <f t="shared" ref="AQ8:AQ27" si="15">IF(K8="NPE",SUM(AJ$8:AJ$27)/COUNTIF(AJ$8:AJ$27,"&gt;0"),IF(AJ8=0,"",AJ8))</f>
        <v/>
      </c>
      <c r="AR8" s="86" t="str">
        <f t="shared" ref="AR8:AR27" si="16">IF(ISBLANK(E8),"",IF(H8="M",VLOOKUP((INT((CutOffAge-E8)/365)),AgeTable,2),55))</f>
        <v/>
      </c>
      <c r="AS8" s="89">
        <f t="shared" ref="AS8:AS27" si="17">SUM(AQ8:AR8)</f>
        <v>0</v>
      </c>
    </row>
    <row r="9" spans="1:45" ht="14.25" x14ac:dyDescent="0.2">
      <c r="A9" s="57">
        <f t="shared" ref="A9:A27" si="18">SUM(A8+1)</f>
        <v>2</v>
      </c>
      <c r="B9" s="181"/>
      <c r="C9" s="167"/>
      <c r="D9" s="182"/>
      <c r="E9" s="155"/>
      <c r="F9" s="45"/>
      <c r="G9" s="165"/>
      <c r="H9" s="149"/>
      <c r="I9" s="171"/>
      <c r="J9" s="185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0" t="str">
        <f t="shared" si="0"/>
        <v/>
      </c>
      <c r="X9" s="55" t="str">
        <f t="shared" si="1"/>
        <v/>
      </c>
      <c r="Y9" s="56" t="str">
        <f t="shared" si="2"/>
        <v/>
      </c>
      <c r="Z9" s="56" t="str">
        <f t="shared" si="3"/>
        <v/>
      </c>
      <c r="AA9" s="56" t="str">
        <f t="shared" si="4"/>
        <v/>
      </c>
      <c r="AB9" s="56" t="str">
        <f t="shared" si="5"/>
        <v/>
      </c>
      <c r="AC9" s="56" t="str">
        <f t="shared" si="6"/>
        <v/>
      </c>
      <c r="AD9" s="56" t="str">
        <f t="shared" si="7"/>
        <v/>
      </c>
      <c r="AE9" s="56" t="str">
        <f t="shared" si="8"/>
        <v/>
      </c>
      <c r="AF9" s="56" t="str">
        <f>IF(AND(ISNUMBER(X9),ISNUMBER(Y9)),X9+Y9,"")</f>
        <v/>
      </c>
      <c r="AG9" s="56" t="str">
        <f>IF(AND(ISNUMBER(Z9),ISNUMBER(AA9)),Z9+AA9,"")</f>
        <v/>
      </c>
      <c r="AH9" s="56" t="str">
        <f>IF(AND(ISNUMBER(AB9),ISNUMBER(AC9)),AB9+AC9,"")</f>
        <v/>
      </c>
      <c r="AI9" s="56" t="str">
        <f t="shared" si="9"/>
        <v/>
      </c>
      <c r="AJ9" s="56">
        <f>MIN(AF9:AI9)</f>
        <v>0</v>
      </c>
      <c r="AK9" s="56" t="str">
        <f t="shared" si="10"/>
        <v/>
      </c>
      <c r="AL9" s="56" t="str">
        <f t="shared" si="11"/>
        <v/>
      </c>
      <c r="AM9" s="56" t="str">
        <f t="shared" si="12"/>
        <v/>
      </c>
      <c r="AN9" s="56" t="str">
        <f t="shared" si="13"/>
        <v/>
      </c>
      <c r="AO9" s="56">
        <f t="shared" ref="AO9:AO27" si="19">MAX(AK9:AN9)</f>
        <v>0</v>
      </c>
      <c r="AP9" s="56" t="str">
        <f t="shared" si="14"/>
        <v/>
      </c>
      <c r="AQ9" s="56" t="str">
        <f t="shared" si="15"/>
        <v/>
      </c>
      <c r="AR9" s="56" t="str">
        <f t="shared" si="16"/>
        <v/>
      </c>
      <c r="AS9" s="90">
        <f t="shared" si="17"/>
        <v>0</v>
      </c>
    </row>
    <row r="10" spans="1:45" ht="14.25" x14ac:dyDescent="0.2">
      <c r="A10" s="57">
        <f t="shared" si="18"/>
        <v>3</v>
      </c>
      <c r="B10" s="181"/>
      <c r="C10" s="167"/>
      <c r="D10" s="182"/>
      <c r="E10" s="155"/>
      <c r="F10" s="45"/>
      <c r="G10" s="165"/>
      <c r="H10" s="149"/>
      <c r="I10" s="171"/>
      <c r="J10" s="185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0" t="str">
        <f t="shared" si="0"/>
        <v/>
      </c>
      <c r="X10" s="55" t="str">
        <f t="shared" si="1"/>
        <v/>
      </c>
      <c r="Y10" s="56" t="str">
        <f t="shared" si="2"/>
        <v/>
      </c>
      <c r="Z10" s="56" t="str">
        <f t="shared" si="3"/>
        <v/>
      </c>
      <c r="AA10" s="56" t="str">
        <f t="shared" si="4"/>
        <v/>
      </c>
      <c r="AB10" s="56" t="str">
        <f t="shared" si="5"/>
        <v/>
      </c>
      <c r="AC10" s="56" t="str">
        <f t="shared" si="6"/>
        <v/>
      </c>
      <c r="AD10" s="56" t="str">
        <f t="shared" si="7"/>
        <v/>
      </c>
      <c r="AE10" s="56" t="str">
        <f t="shared" si="8"/>
        <v/>
      </c>
      <c r="AF10" s="56" t="str">
        <f t="shared" ref="AF10:AF27" si="20">IF(AND(ISNUMBER(X10),ISNUMBER(Y10)),X10+Y10,"")</f>
        <v/>
      </c>
      <c r="AG10" s="56" t="str">
        <f t="shared" ref="AG10:AG27" si="21">IF(AND(ISNUMBER(Z10),ISNUMBER(AA10)),Z10+AA10,"")</f>
        <v/>
      </c>
      <c r="AH10" s="56" t="str">
        <f t="shared" ref="AH10:AH27" si="22">IF(AND(ISNUMBER(AB10),ISNUMBER(AC10)),AB10+AC10,"")</f>
        <v/>
      </c>
      <c r="AI10" s="56" t="str">
        <f t="shared" si="9"/>
        <v/>
      </c>
      <c r="AJ10" s="56">
        <f t="shared" ref="AJ10:AJ27" si="23">MIN(AF10:AI10)</f>
        <v>0</v>
      </c>
      <c r="AK10" s="56" t="str">
        <f t="shared" si="10"/>
        <v/>
      </c>
      <c r="AL10" s="56" t="str">
        <f t="shared" si="11"/>
        <v/>
      </c>
      <c r="AM10" s="56" t="str">
        <f t="shared" si="12"/>
        <v/>
      </c>
      <c r="AN10" s="56" t="str">
        <f t="shared" si="13"/>
        <v/>
      </c>
      <c r="AO10" s="56">
        <f t="shared" si="19"/>
        <v>0</v>
      </c>
      <c r="AP10" s="56" t="str">
        <f t="shared" si="14"/>
        <v/>
      </c>
      <c r="AQ10" s="56" t="str">
        <f t="shared" si="15"/>
        <v/>
      </c>
      <c r="AR10" s="56" t="str">
        <f t="shared" si="16"/>
        <v/>
      </c>
      <c r="AS10" s="90">
        <f t="shared" si="17"/>
        <v>0</v>
      </c>
    </row>
    <row r="11" spans="1:45" ht="14.25" x14ac:dyDescent="0.2">
      <c r="A11" s="57">
        <f t="shared" si="18"/>
        <v>4</v>
      </c>
      <c r="B11" s="181"/>
      <c r="C11" s="167"/>
      <c r="D11" s="167"/>
      <c r="E11" s="155"/>
      <c r="F11" s="45"/>
      <c r="G11" s="165"/>
      <c r="H11" s="149"/>
      <c r="I11" s="171"/>
      <c r="J11" s="185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0" t="str">
        <f t="shared" si="0"/>
        <v/>
      </c>
      <c r="X11" s="55" t="str">
        <f t="shared" si="1"/>
        <v/>
      </c>
      <c r="Y11" s="56" t="str">
        <f t="shared" si="2"/>
        <v/>
      </c>
      <c r="Z11" s="56" t="str">
        <f t="shared" si="3"/>
        <v/>
      </c>
      <c r="AA11" s="56" t="str">
        <f t="shared" si="4"/>
        <v/>
      </c>
      <c r="AB11" s="56" t="str">
        <f t="shared" si="5"/>
        <v/>
      </c>
      <c r="AC11" s="56" t="str">
        <f t="shared" si="6"/>
        <v/>
      </c>
      <c r="AD11" s="56" t="str">
        <f t="shared" si="7"/>
        <v/>
      </c>
      <c r="AE11" s="56" t="str">
        <f t="shared" si="8"/>
        <v/>
      </c>
      <c r="AF11" s="56" t="str">
        <f t="shared" si="20"/>
        <v/>
      </c>
      <c r="AG11" s="56" t="str">
        <f t="shared" si="21"/>
        <v/>
      </c>
      <c r="AH11" s="56" t="str">
        <f t="shared" si="22"/>
        <v/>
      </c>
      <c r="AI11" s="56" t="str">
        <f t="shared" si="9"/>
        <v/>
      </c>
      <c r="AJ11" s="56">
        <f t="shared" si="23"/>
        <v>0</v>
      </c>
      <c r="AK11" s="56" t="str">
        <f t="shared" si="10"/>
        <v/>
      </c>
      <c r="AL11" s="56" t="str">
        <f t="shared" si="11"/>
        <v/>
      </c>
      <c r="AM11" s="56" t="str">
        <f t="shared" si="12"/>
        <v/>
      </c>
      <c r="AN11" s="56" t="str">
        <f t="shared" si="13"/>
        <v/>
      </c>
      <c r="AO11" s="56">
        <f t="shared" si="19"/>
        <v>0</v>
      </c>
      <c r="AP11" s="56" t="str">
        <f t="shared" si="14"/>
        <v/>
      </c>
      <c r="AQ11" s="56" t="str">
        <f t="shared" si="15"/>
        <v/>
      </c>
      <c r="AR11" s="56" t="str">
        <f t="shared" si="16"/>
        <v/>
      </c>
      <c r="AS11" s="90">
        <f t="shared" si="17"/>
        <v>0</v>
      </c>
    </row>
    <row r="12" spans="1:45" ht="14.25" x14ac:dyDescent="0.2">
      <c r="A12" s="57">
        <f t="shared" si="18"/>
        <v>5</v>
      </c>
      <c r="B12" s="181"/>
      <c r="C12" s="167"/>
      <c r="D12" s="167"/>
      <c r="E12" s="155"/>
      <c r="F12" s="45"/>
      <c r="G12" s="165"/>
      <c r="H12" s="149"/>
      <c r="I12" s="171"/>
      <c r="J12" s="185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0" t="str">
        <f t="shared" si="0"/>
        <v/>
      </c>
      <c r="X12" s="55" t="str">
        <f t="shared" si="1"/>
        <v/>
      </c>
      <c r="Y12" s="56" t="str">
        <f t="shared" si="2"/>
        <v/>
      </c>
      <c r="Z12" s="56" t="str">
        <f t="shared" si="3"/>
        <v/>
      </c>
      <c r="AA12" s="56" t="str">
        <f t="shared" si="4"/>
        <v/>
      </c>
      <c r="AB12" s="56" t="str">
        <f t="shared" si="5"/>
        <v/>
      </c>
      <c r="AC12" s="56" t="str">
        <f t="shared" si="6"/>
        <v/>
      </c>
      <c r="AD12" s="56" t="str">
        <f t="shared" si="7"/>
        <v/>
      </c>
      <c r="AE12" s="56" t="str">
        <f t="shared" si="8"/>
        <v/>
      </c>
      <c r="AF12" s="56" t="str">
        <f t="shared" si="20"/>
        <v/>
      </c>
      <c r="AG12" s="56" t="str">
        <f t="shared" si="21"/>
        <v/>
      </c>
      <c r="AH12" s="56" t="str">
        <f t="shared" si="22"/>
        <v/>
      </c>
      <c r="AI12" s="56" t="str">
        <f t="shared" si="9"/>
        <v/>
      </c>
      <c r="AJ12" s="56">
        <f t="shared" si="23"/>
        <v>0</v>
      </c>
      <c r="AK12" s="56" t="str">
        <f t="shared" si="10"/>
        <v/>
      </c>
      <c r="AL12" s="56" t="str">
        <f t="shared" si="11"/>
        <v/>
      </c>
      <c r="AM12" s="56" t="str">
        <f t="shared" si="12"/>
        <v/>
      </c>
      <c r="AN12" s="56" t="str">
        <f t="shared" si="13"/>
        <v/>
      </c>
      <c r="AO12" s="56">
        <f t="shared" si="19"/>
        <v>0</v>
      </c>
      <c r="AP12" s="56" t="str">
        <f t="shared" si="14"/>
        <v/>
      </c>
      <c r="AQ12" s="56" t="str">
        <f t="shared" si="15"/>
        <v/>
      </c>
      <c r="AR12" s="56" t="str">
        <f t="shared" si="16"/>
        <v/>
      </c>
      <c r="AS12" s="90">
        <f t="shared" si="17"/>
        <v>0</v>
      </c>
    </row>
    <row r="13" spans="1:45" ht="14.25" x14ac:dyDescent="0.2">
      <c r="A13" s="57">
        <f t="shared" si="18"/>
        <v>6</v>
      </c>
      <c r="B13" s="181"/>
      <c r="C13" s="167"/>
      <c r="D13" s="167"/>
      <c r="E13" s="155"/>
      <c r="F13" s="45"/>
      <c r="G13" s="165"/>
      <c r="H13" s="149"/>
      <c r="I13" s="171"/>
      <c r="J13" s="185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0" t="str">
        <f t="shared" si="0"/>
        <v/>
      </c>
      <c r="X13" s="55" t="str">
        <f t="shared" si="1"/>
        <v/>
      </c>
      <c r="Y13" s="56" t="str">
        <f t="shared" si="2"/>
        <v/>
      </c>
      <c r="Z13" s="56" t="str">
        <f t="shared" si="3"/>
        <v/>
      </c>
      <c r="AA13" s="56" t="str">
        <f t="shared" si="4"/>
        <v/>
      </c>
      <c r="AB13" s="56" t="str">
        <f t="shared" si="5"/>
        <v/>
      </c>
      <c r="AC13" s="56" t="str">
        <f t="shared" si="6"/>
        <v/>
      </c>
      <c r="AD13" s="56" t="str">
        <f t="shared" si="7"/>
        <v/>
      </c>
      <c r="AE13" s="56" t="str">
        <f t="shared" si="8"/>
        <v/>
      </c>
      <c r="AF13" s="56" t="str">
        <f t="shared" si="20"/>
        <v/>
      </c>
      <c r="AG13" s="56" t="str">
        <f t="shared" si="21"/>
        <v/>
      </c>
      <c r="AH13" s="56" t="str">
        <f t="shared" si="22"/>
        <v/>
      </c>
      <c r="AI13" s="56" t="str">
        <f t="shared" si="9"/>
        <v/>
      </c>
      <c r="AJ13" s="56">
        <f t="shared" si="23"/>
        <v>0</v>
      </c>
      <c r="AK13" s="56" t="str">
        <f t="shared" si="10"/>
        <v/>
      </c>
      <c r="AL13" s="56" t="str">
        <f t="shared" si="11"/>
        <v/>
      </c>
      <c r="AM13" s="56" t="str">
        <f t="shared" si="12"/>
        <v/>
      </c>
      <c r="AN13" s="56" t="str">
        <f t="shared" si="13"/>
        <v/>
      </c>
      <c r="AO13" s="56">
        <f t="shared" si="19"/>
        <v>0</v>
      </c>
      <c r="AP13" s="56" t="str">
        <f t="shared" si="14"/>
        <v/>
      </c>
      <c r="AQ13" s="56" t="str">
        <f t="shared" si="15"/>
        <v/>
      </c>
      <c r="AR13" s="56" t="str">
        <f t="shared" si="16"/>
        <v/>
      </c>
      <c r="AS13" s="90">
        <f t="shared" si="17"/>
        <v>0</v>
      </c>
    </row>
    <row r="14" spans="1:45" ht="14.25" x14ac:dyDescent="0.2">
      <c r="A14" s="57">
        <f t="shared" si="18"/>
        <v>7</v>
      </c>
      <c r="B14" s="181"/>
      <c r="C14" s="167"/>
      <c r="D14" s="167"/>
      <c r="E14" s="155"/>
      <c r="F14" s="45"/>
      <c r="G14" s="165"/>
      <c r="H14" s="149"/>
      <c r="I14" s="171"/>
      <c r="J14" s="185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0" t="str">
        <f t="shared" si="0"/>
        <v/>
      </c>
      <c r="X14" s="55" t="str">
        <f t="shared" si="1"/>
        <v/>
      </c>
      <c r="Y14" s="56" t="str">
        <f t="shared" si="2"/>
        <v/>
      </c>
      <c r="Z14" s="56" t="str">
        <f t="shared" si="3"/>
        <v/>
      </c>
      <c r="AA14" s="56" t="str">
        <f t="shared" si="4"/>
        <v/>
      </c>
      <c r="AB14" s="56" t="str">
        <f t="shared" si="5"/>
        <v/>
      </c>
      <c r="AC14" s="56" t="str">
        <f t="shared" si="6"/>
        <v/>
      </c>
      <c r="AD14" s="56" t="str">
        <f t="shared" si="7"/>
        <v/>
      </c>
      <c r="AE14" s="56" t="str">
        <f t="shared" si="8"/>
        <v/>
      </c>
      <c r="AF14" s="56" t="str">
        <f t="shared" si="20"/>
        <v/>
      </c>
      <c r="AG14" s="56" t="str">
        <f t="shared" si="21"/>
        <v/>
      </c>
      <c r="AH14" s="56" t="str">
        <f t="shared" si="22"/>
        <v/>
      </c>
      <c r="AI14" s="56" t="str">
        <f t="shared" si="9"/>
        <v/>
      </c>
      <c r="AJ14" s="56">
        <f t="shared" si="23"/>
        <v>0</v>
      </c>
      <c r="AK14" s="56" t="str">
        <f t="shared" si="10"/>
        <v/>
      </c>
      <c r="AL14" s="56" t="str">
        <f t="shared" si="11"/>
        <v/>
      </c>
      <c r="AM14" s="56" t="str">
        <f t="shared" si="12"/>
        <v/>
      </c>
      <c r="AN14" s="56" t="str">
        <f t="shared" si="13"/>
        <v/>
      </c>
      <c r="AO14" s="56">
        <f t="shared" si="19"/>
        <v>0</v>
      </c>
      <c r="AP14" s="56" t="str">
        <f t="shared" si="14"/>
        <v/>
      </c>
      <c r="AQ14" s="56" t="str">
        <f t="shared" si="15"/>
        <v/>
      </c>
      <c r="AR14" s="56" t="str">
        <f t="shared" si="16"/>
        <v/>
      </c>
      <c r="AS14" s="90">
        <f t="shared" si="17"/>
        <v>0</v>
      </c>
    </row>
    <row r="15" spans="1:45" ht="14.25" x14ac:dyDescent="0.2">
      <c r="A15" s="57">
        <f t="shared" si="18"/>
        <v>8</v>
      </c>
      <c r="B15" s="181"/>
      <c r="C15" s="167"/>
      <c r="D15" s="167"/>
      <c r="E15" s="155"/>
      <c r="F15" s="45"/>
      <c r="G15" s="165"/>
      <c r="H15" s="149"/>
      <c r="I15" s="171"/>
      <c r="J15" s="185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0" t="str">
        <f t="shared" si="0"/>
        <v/>
      </c>
      <c r="X15" s="55" t="str">
        <f t="shared" si="1"/>
        <v/>
      </c>
      <c r="Y15" s="56" t="str">
        <f t="shared" si="2"/>
        <v/>
      </c>
      <c r="Z15" s="56" t="str">
        <f t="shared" si="3"/>
        <v/>
      </c>
      <c r="AA15" s="56" t="str">
        <f t="shared" si="4"/>
        <v/>
      </c>
      <c r="AB15" s="56" t="str">
        <f t="shared" si="5"/>
        <v/>
      </c>
      <c r="AC15" s="56" t="str">
        <f t="shared" si="6"/>
        <v/>
      </c>
      <c r="AD15" s="56" t="str">
        <f t="shared" si="7"/>
        <v/>
      </c>
      <c r="AE15" s="56" t="str">
        <f t="shared" si="8"/>
        <v/>
      </c>
      <c r="AF15" s="56" t="str">
        <f t="shared" si="20"/>
        <v/>
      </c>
      <c r="AG15" s="56" t="str">
        <f t="shared" si="21"/>
        <v/>
      </c>
      <c r="AH15" s="56" t="str">
        <f t="shared" si="22"/>
        <v/>
      </c>
      <c r="AI15" s="56" t="str">
        <f t="shared" si="9"/>
        <v/>
      </c>
      <c r="AJ15" s="56">
        <f t="shared" si="23"/>
        <v>0</v>
      </c>
      <c r="AK15" s="56" t="str">
        <f t="shared" si="10"/>
        <v/>
      </c>
      <c r="AL15" s="56" t="str">
        <f t="shared" si="11"/>
        <v/>
      </c>
      <c r="AM15" s="56" t="str">
        <f t="shared" si="12"/>
        <v/>
      </c>
      <c r="AN15" s="56" t="str">
        <f t="shared" si="13"/>
        <v/>
      </c>
      <c r="AO15" s="56">
        <f t="shared" si="19"/>
        <v>0</v>
      </c>
      <c r="AP15" s="56" t="str">
        <f t="shared" si="14"/>
        <v/>
      </c>
      <c r="AQ15" s="56" t="str">
        <f t="shared" si="15"/>
        <v/>
      </c>
      <c r="AR15" s="56" t="str">
        <f t="shared" si="16"/>
        <v/>
      </c>
      <c r="AS15" s="90">
        <f t="shared" si="17"/>
        <v>0</v>
      </c>
    </row>
    <row r="16" spans="1:45" ht="14.25" x14ac:dyDescent="0.2">
      <c r="A16" s="57">
        <f t="shared" si="18"/>
        <v>9</v>
      </c>
      <c r="B16" s="181"/>
      <c r="C16" s="167"/>
      <c r="D16" s="167"/>
      <c r="E16" s="155"/>
      <c r="F16" s="45"/>
      <c r="G16" s="165"/>
      <c r="H16" s="149"/>
      <c r="I16" s="171"/>
      <c r="J16" s="185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0" t="str">
        <f t="shared" si="0"/>
        <v/>
      </c>
      <c r="X16" s="55" t="str">
        <f t="shared" si="1"/>
        <v/>
      </c>
      <c r="Y16" s="56" t="str">
        <f t="shared" si="2"/>
        <v/>
      </c>
      <c r="Z16" s="56" t="str">
        <f t="shared" si="3"/>
        <v/>
      </c>
      <c r="AA16" s="56" t="str">
        <f t="shared" si="4"/>
        <v/>
      </c>
      <c r="AB16" s="56" t="str">
        <f t="shared" si="5"/>
        <v/>
      </c>
      <c r="AC16" s="56" t="str">
        <f t="shared" si="6"/>
        <v/>
      </c>
      <c r="AD16" s="56" t="str">
        <f t="shared" si="7"/>
        <v/>
      </c>
      <c r="AE16" s="56" t="str">
        <f t="shared" si="8"/>
        <v/>
      </c>
      <c r="AF16" s="56" t="str">
        <f t="shared" si="20"/>
        <v/>
      </c>
      <c r="AG16" s="56" t="str">
        <f t="shared" si="21"/>
        <v/>
      </c>
      <c r="AH16" s="56" t="str">
        <f t="shared" si="22"/>
        <v/>
      </c>
      <c r="AI16" s="56" t="str">
        <f t="shared" si="9"/>
        <v/>
      </c>
      <c r="AJ16" s="56">
        <f t="shared" si="23"/>
        <v>0</v>
      </c>
      <c r="AK16" s="56" t="str">
        <f t="shared" si="10"/>
        <v/>
      </c>
      <c r="AL16" s="56" t="str">
        <f t="shared" si="11"/>
        <v/>
      </c>
      <c r="AM16" s="56" t="str">
        <f t="shared" si="12"/>
        <v/>
      </c>
      <c r="AN16" s="56" t="str">
        <f t="shared" si="13"/>
        <v/>
      </c>
      <c r="AO16" s="56">
        <f t="shared" si="19"/>
        <v>0</v>
      </c>
      <c r="AP16" s="56" t="str">
        <f t="shared" si="14"/>
        <v/>
      </c>
      <c r="AQ16" s="56" t="str">
        <f t="shared" si="15"/>
        <v/>
      </c>
      <c r="AR16" s="56" t="str">
        <f t="shared" si="16"/>
        <v/>
      </c>
      <c r="AS16" s="90">
        <f t="shared" si="17"/>
        <v>0</v>
      </c>
    </row>
    <row r="17" spans="1:45" ht="14.25" x14ac:dyDescent="0.2">
      <c r="A17" s="57">
        <f t="shared" si="18"/>
        <v>10</v>
      </c>
      <c r="B17" s="181"/>
      <c r="C17" s="167"/>
      <c r="D17" s="167"/>
      <c r="E17" s="155"/>
      <c r="F17" s="45"/>
      <c r="G17" s="165"/>
      <c r="H17" s="149"/>
      <c r="I17" s="171"/>
      <c r="J17" s="185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0" t="str">
        <f t="shared" si="0"/>
        <v/>
      </c>
      <c r="X17" s="55" t="str">
        <f t="shared" si="1"/>
        <v/>
      </c>
      <c r="Y17" s="56" t="str">
        <f t="shared" si="2"/>
        <v/>
      </c>
      <c r="Z17" s="56" t="str">
        <f t="shared" si="3"/>
        <v/>
      </c>
      <c r="AA17" s="56" t="str">
        <f t="shared" si="4"/>
        <v/>
      </c>
      <c r="AB17" s="56" t="str">
        <f t="shared" si="5"/>
        <v/>
      </c>
      <c r="AC17" s="56" t="str">
        <f t="shared" si="6"/>
        <v/>
      </c>
      <c r="AD17" s="56" t="str">
        <f t="shared" si="7"/>
        <v/>
      </c>
      <c r="AE17" s="56" t="str">
        <f t="shared" si="8"/>
        <v/>
      </c>
      <c r="AF17" s="56" t="str">
        <f t="shared" si="20"/>
        <v/>
      </c>
      <c r="AG17" s="56" t="str">
        <f t="shared" si="21"/>
        <v/>
      </c>
      <c r="AH17" s="56" t="str">
        <f t="shared" si="22"/>
        <v/>
      </c>
      <c r="AI17" s="56" t="str">
        <f t="shared" si="9"/>
        <v/>
      </c>
      <c r="AJ17" s="56">
        <f t="shared" si="23"/>
        <v>0</v>
      </c>
      <c r="AK17" s="56" t="str">
        <f t="shared" si="10"/>
        <v/>
      </c>
      <c r="AL17" s="56" t="str">
        <f t="shared" si="11"/>
        <v/>
      </c>
      <c r="AM17" s="56" t="str">
        <f t="shared" si="12"/>
        <v/>
      </c>
      <c r="AN17" s="56" t="str">
        <f t="shared" si="13"/>
        <v/>
      </c>
      <c r="AO17" s="56">
        <f t="shared" si="19"/>
        <v>0</v>
      </c>
      <c r="AP17" s="56" t="str">
        <f t="shared" si="14"/>
        <v/>
      </c>
      <c r="AQ17" s="56" t="str">
        <f t="shared" si="15"/>
        <v/>
      </c>
      <c r="AR17" s="56" t="str">
        <f t="shared" si="16"/>
        <v/>
      </c>
      <c r="AS17" s="90">
        <f t="shared" si="17"/>
        <v>0</v>
      </c>
    </row>
    <row r="18" spans="1:45" ht="14.25" x14ac:dyDescent="0.2">
      <c r="A18" s="57">
        <f t="shared" si="18"/>
        <v>11</v>
      </c>
      <c r="B18" s="181"/>
      <c r="C18" s="167"/>
      <c r="D18" s="167"/>
      <c r="E18" s="155"/>
      <c r="F18" s="45"/>
      <c r="G18" s="165"/>
      <c r="H18" s="149"/>
      <c r="I18" s="171"/>
      <c r="J18" s="185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0" t="str">
        <f t="shared" si="0"/>
        <v/>
      </c>
      <c r="X18" s="55" t="str">
        <f t="shared" si="1"/>
        <v/>
      </c>
      <c r="Y18" s="56" t="str">
        <f t="shared" si="2"/>
        <v/>
      </c>
      <c r="Z18" s="56" t="str">
        <f t="shared" si="3"/>
        <v/>
      </c>
      <c r="AA18" s="56" t="str">
        <f t="shared" si="4"/>
        <v/>
      </c>
      <c r="AB18" s="56" t="str">
        <f t="shared" si="5"/>
        <v/>
      </c>
      <c r="AC18" s="56" t="str">
        <f t="shared" si="6"/>
        <v/>
      </c>
      <c r="AD18" s="56" t="str">
        <f t="shared" si="7"/>
        <v/>
      </c>
      <c r="AE18" s="56" t="str">
        <f t="shared" si="8"/>
        <v/>
      </c>
      <c r="AF18" s="56" t="str">
        <f t="shared" si="20"/>
        <v/>
      </c>
      <c r="AG18" s="56" t="str">
        <f t="shared" si="21"/>
        <v/>
      </c>
      <c r="AH18" s="56" t="str">
        <f t="shared" si="22"/>
        <v/>
      </c>
      <c r="AI18" s="56" t="str">
        <f t="shared" si="9"/>
        <v/>
      </c>
      <c r="AJ18" s="56">
        <f t="shared" si="23"/>
        <v>0</v>
      </c>
      <c r="AK18" s="56" t="str">
        <f t="shared" si="10"/>
        <v/>
      </c>
      <c r="AL18" s="56" t="str">
        <f t="shared" si="11"/>
        <v/>
      </c>
      <c r="AM18" s="56" t="str">
        <f t="shared" si="12"/>
        <v/>
      </c>
      <c r="AN18" s="56" t="str">
        <f t="shared" si="13"/>
        <v/>
      </c>
      <c r="AO18" s="56">
        <f t="shared" si="19"/>
        <v>0</v>
      </c>
      <c r="AP18" s="56" t="str">
        <f t="shared" si="14"/>
        <v/>
      </c>
      <c r="AQ18" s="56" t="str">
        <f t="shared" si="15"/>
        <v/>
      </c>
      <c r="AR18" s="56" t="str">
        <f t="shared" si="16"/>
        <v/>
      </c>
      <c r="AS18" s="90">
        <f t="shared" si="17"/>
        <v>0</v>
      </c>
    </row>
    <row r="19" spans="1:45" ht="14.25" x14ac:dyDescent="0.2">
      <c r="A19" s="57">
        <f t="shared" si="18"/>
        <v>12</v>
      </c>
      <c r="B19" s="181"/>
      <c r="C19" s="167"/>
      <c r="D19" s="167"/>
      <c r="E19" s="155"/>
      <c r="F19" s="45"/>
      <c r="G19" s="165"/>
      <c r="H19" s="149"/>
      <c r="I19" s="171"/>
      <c r="J19" s="185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0" t="str">
        <f t="shared" si="0"/>
        <v/>
      </c>
      <c r="X19" s="55" t="str">
        <f t="shared" si="1"/>
        <v/>
      </c>
      <c r="Y19" s="56" t="str">
        <f t="shared" si="2"/>
        <v/>
      </c>
      <c r="Z19" s="56" t="str">
        <f t="shared" si="3"/>
        <v/>
      </c>
      <c r="AA19" s="56" t="str">
        <f t="shared" si="4"/>
        <v/>
      </c>
      <c r="AB19" s="56" t="str">
        <f t="shared" si="5"/>
        <v/>
      </c>
      <c r="AC19" s="56" t="str">
        <f t="shared" si="6"/>
        <v/>
      </c>
      <c r="AD19" s="56" t="str">
        <f t="shared" si="7"/>
        <v/>
      </c>
      <c r="AE19" s="56" t="str">
        <f t="shared" si="8"/>
        <v/>
      </c>
      <c r="AF19" s="56" t="str">
        <f t="shared" si="20"/>
        <v/>
      </c>
      <c r="AG19" s="56" t="str">
        <f t="shared" si="21"/>
        <v/>
      </c>
      <c r="AH19" s="56" t="str">
        <f t="shared" si="22"/>
        <v/>
      </c>
      <c r="AI19" s="56" t="str">
        <f t="shared" si="9"/>
        <v/>
      </c>
      <c r="AJ19" s="56">
        <f t="shared" si="23"/>
        <v>0</v>
      </c>
      <c r="AK19" s="56" t="str">
        <f t="shared" si="10"/>
        <v/>
      </c>
      <c r="AL19" s="56" t="str">
        <f t="shared" si="11"/>
        <v/>
      </c>
      <c r="AM19" s="56" t="str">
        <f t="shared" si="12"/>
        <v/>
      </c>
      <c r="AN19" s="56" t="str">
        <f t="shared" si="13"/>
        <v/>
      </c>
      <c r="AO19" s="56">
        <f t="shared" si="19"/>
        <v>0</v>
      </c>
      <c r="AP19" s="56" t="str">
        <f t="shared" si="14"/>
        <v/>
      </c>
      <c r="AQ19" s="56" t="str">
        <f t="shared" si="15"/>
        <v/>
      </c>
      <c r="AR19" s="56" t="str">
        <f t="shared" si="16"/>
        <v/>
      </c>
      <c r="AS19" s="90">
        <f t="shared" si="17"/>
        <v>0</v>
      </c>
    </row>
    <row r="20" spans="1:45" ht="15" x14ac:dyDescent="0.2">
      <c r="A20" s="57">
        <f t="shared" si="18"/>
        <v>13</v>
      </c>
      <c r="B20" s="58"/>
      <c r="C20" s="167"/>
      <c r="D20" s="167"/>
      <c r="E20" s="155"/>
      <c r="F20" s="45"/>
      <c r="G20" s="164"/>
      <c r="H20" s="151"/>
      <c r="I20" s="170"/>
      <c r="J20" s="158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0" t="str">
        <f t="shared" si="0"/>
        <v/>
      </c>
      <c r="X20" s="55" t="str">
        <f t="shared" si="1"/>
        <v/>
      </c>
      <c r="Y20" s="56" t="str">
        <f t="shared" si="2"/>
        <v/>
      </c>
      <c r="Z20" s="56" t="str">
        <f t="shared" si="3"/>
        <v/>
      </c>
      <c r="AA20" s="56" t="str">
        <f t="shared" si="4"/>
        <v/>
      </c>
      <c r="AB20" s="56" t="str">
        <f t="shared" si="5"/>
        <v/>
      </c>
      <c r="AC20" s="56" t="str">
        <f t="shared" si="6"/>
        <v/>
      </c>
      <c r="AD20" s="56" t="str">
        <f t="shared" si="7"/>
        <v/>
      </c>
      <c r="AE20" s="56" t="str">
        <f t="shared" si="8"/>
        <v/>
      </c>
      <c r="AF20" s="56" t="str">
        <f t="shared" si="20"/>
        <v/>
      </c>
      <c r="AG20" s="56" t="str">
        <f t="shared" si="21"/>
        <v/>
      </c>
      <c r="AH20" s="56" t="str">
        <f t="shared" si="22"/>
        <v/>
      </c>
      <c r="AI20" s="56" t="str">
        <f t="shared" si="9"/>
        <v/>
      </c>
      <c r="AJ20" s="56">
        <f t="shared" si="23"/>
        <v>0</v>
      </c>
      <c r="AK20" s="56" t="str">
        <f t="shared" si="10"/>
        <v/>
      </c>
      <c r="AL20" s="56" t="str">
        <f t="shared" si="11"/>
        <v/>
      </c>
      <c r="AM20" s="56" t="str">
        <f t="shared" si="12"/>
        <v/>
      </c>
      <c r="AN20" s="56" t="str">
        <f t="shared" si="13"/>
        <v/>
      </c>
      <c r="AO20" s="56">
        <f t="shared" si="19"/>
        <v>0</v>
      </c>
      <c r="AP20" s="56" t="str">
        <f t="shared" si="14"/>
        <v/>
      </c>
      <c r="AQ20" s="56" t="str">
        <f t="shared" si="15"/>
        <v/>
      </c>
      <c r="AR20" s="56" t="str">
        <f t="shared" si="16"/>
        <v/>
      </c>
      <c r="AS20" s="90">
        <f t="shared" si="17"/>
        <v>0</v>
      </c>
    </row>
    <row r="21" spans="1:45" ht="15" x14ac:dyDescent="0.2">
      <c r="A21" s="57">
        <f t="shared" si="18"/>
        <v>14</v>
      </c>
      <c r="B21" s="58"/>
      <c r="C21" s="167"/>
      <c r="D21" s="167"/>
      <c r="E21" s="155"/>
      <c r="F21" s="45"/>
      <c r="G21" s="164"/>
      <c r="H21" s="151"/>
      <c r="I21" s="170"/>
      <c r="J21" s="158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0" t="str">
        <f t="shared" si="0"/>
        <v/>
      </c>
      <c r="X21" s="55" t="str">
        <f t="shared" si="1"/>
        <v/>
      </c>
      <c r="Y21" s="56" t="str">
        <f t="shared" si="2"/>
        <v/>
      </c>
      <c r="Z21" s="56" t="str">
        <f t="shared" si="3"/>
        <v/>
      </c>
      <c r="AA21" s="56" t="str">
        <f t="shared" si="4"/>
        <v/>
      </c>
      <c r="AB21" s="56" t="str">
        <f t="shared" si="5"/>
        <v/>
      </c>
      <c r="AC21" s="56" t="str">
        <f t="shared" si="6"/>
        <v/>
      </c>
      <c r="AD21" s="56" t="str">
        <f t="shared" si="7"/>
        <v/>
      </c>
      <c r="AE21" s="56" t="str">
        <f t="shared" si="8"/>
        <v/>
      </c>
      <c r="AF21" s="56" t="str">
        <f t="shared" si="20"/>
        <v/>
      </c>
      <c r="AG21" s="56" t="str">
        <f t="shared" si="21"/>
        <v/>
      </c>
      <c r="AH21" s="56" t="str">
        <f t="shared" si="22"/>
        <v/>
      </c>
      <c r="AI21" s="56" t="str">
        <f t="shared" si="9"/>
        <v/>
      </c>
      <c r="AJ21" s="56">
        <f t="shared" si="23"/>
        <v>0</v>
      </c>
      <c r="AK21" s="56" t="str">
        <f t="shared" si="10"/>
        <v/>
      </c>
      <c r="AL21" s="56" t="str">
        <f t="shared" si="11"/>
        <v/>
      </c>
      <c r="AM21" s="56" t="str">
        <f t="shared" si="12"/>
        <v/>
      </c>
      <c r="AN21" s="56" t="str">
        <f t="shared" si="13"/>
        <v/>
      </c>
      <c r="AO21" s="56">
        <f t="shared" si="19"/>
        <v>0</v>
      </c>
      <c r="AP21" s="56" t="str">
        <f t="shared" si="14"/>
        <v/>
      </c>
      <c r="AQ21" s="56" t="str">
        <f t="shared" si="15"/>
        <v/>
      </c>
      <c r="AR21" s="56" t="str">
        <f t="shared" si="16"/>
        <v/>
      </c>
      <c r="AS21" s="90">
        <f t="shared" si="17"/>
        <v>0</v>
      </c>
    </row>
    <row r="22" spans="1:45" ht="15" x14ac:dyDescent="0.2">
      <c r="A22" s="57">
        <f t="shared" si="18"/>
        <v>15</v>
      </c>
      <c r="B22" s="58"/>
      <c r="C22" s="167"/>
      <c r="D22" s="167"/>
      <c r="E22" s="155"/>
      <c r="F22" s="45"/>
      <c r="G22" s="165"/>
      <c r="H22" s="151"/>
      <c r="I22" s="171"/>
      <c r="J22" s="159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0" t="str">
        <f t="shared" si="0"/>
        <v/>
      </c>
      <c r="X22" s="55" t="str">
        <f t="shared" si="1"/>
        <v/>
      </c>
      <c r="Y22" s="56" t="str">
        <f t="shared" si="2"/>
        <v/>
      </c>
      <c r="Z22" s="56" t="str">
        <f t="shared" si="3"/>
        <v/>
      </c>
      <c r="AA22" s="56" t="str">
        <f t="shared" si="4"/>
        <v/>
      </c>
      <c r="AB22" s="56" t="str">
        <f t="shared" si="5"/>
        <v/>
      </c>
      <c r="AC22" s="56" t="str">
        <f t="shared" si="6"/>
        <v/>
      </c>
      <c r="AD22" s="56" t="str">
        <f t="shared" si="7"/>
        <v/>
      </c>
      <c r="AE22" s="56" t="str">
        <f t="shared" si="8"/>
        <v/>
      </c>
      <c r="AF22" s="56" t="str">
        <f t="shared" si="20"/>
        <v/>
      </c>
      <c r="AG22" s="56" t="str">
        <f t="shared" si="21"/>
        <v/>
      </c>
      <c r="AH22" s="56" t="str">
        <f t="shared" si="22"/>
        <v/>
      </c>
      <c r="AI22" s="56" t="str">
        <f t="shared" si="9"/>
        <v/>
      </c>
      <c r="AJ22" s="56">
        <f t="shared" si="23"/>
        <v>0</v>
      </c>
      <c r="AK22" s="56" t="str">
        <f t="shared" si="10"/>
        <v/>
      </c>
      <c r="AL22" s="56" t="str">
        <f t="shared" si="11"/>
        <v/>
      </c>
      <c r="AM22" s="56" t="str">
        <f t="shared" si="12"/>
        <v/>
      </c>
      <c r="AN22" s="56" t="str">
        <f t="shared" si="13"/>
        <v/>
      </c>
      <c r="AO22" s="56">
        <f t="shared" si="19"/>
        <v>0</v>
      </c>
      <c r="AP22" s="56" t="str">
        <f t="shared" si="14"/>
        <v/>
      </c>
      <c r="AQ22" s="56" t="str">
        <f t="shared" si="15"/>
        <v/>
      </c>
      <c r="AR22" s="56" t="str">
        <f t="shared" si="16"/>
        <v/>
      </c>
      <c r="AS22" s="90">
        <f t="shared" si="17"/>
        <v>0</v>
      </c>
    </row>
    <row r="23" spans="1:45" ht="15" x14ac:dyDescent="0.2">
      <c r="A23" s="57">
        <f t="shared" si="18"/>
        <v>16</v>
      </c>
      <c r="B23" s="58"/>
      <c r="C23" s="167"/>
      <c r="D23" s="167"/>
      <c r="E23" s="155"/>
      <c r="F23" s="45"/>
      <c r="G23" s="164"/>
      <c r="H23" s="151"/>
      <c r="I23" s="170"/>
      <c r="J23" s="158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0" t="str">
        <f t="shared" si="0"/>
        <v/>
      </c>
      <c r="X23" s="55" t="str">
        <f t="shared" si="1"/>
        <v/>
      </c>
      <c r="Y23" s="56" t="str">
        <f t="shared" si="2"/>
        <v/>
      </c>
      <c r="Z23" s="56" t="str">
        <f t="shared" si="3"/>
        <v/>
      </c>
      <c r="AA23" s="56" t="str">
        <f t="shared" si="4"/>
        <v/>
      </c>
      <c r="AB23" s="56" t="str">
        <f t="shared" si="5"/>
        <v/>
      </c>
      <c r="AC23" s="56" t="str">
        <f t="shared" si="6"/>
        <v/>
      </c>
      <c r="AD23" s="56" t="str">
        <f t="shared" si="7"/>
        <v/>
      </c>
      <c r="AE23" s="56" t="str">
        <f t="shared" si="8"/>
        <v/>
      </c>
      <c r="AF23" s="56" t="str">
        <f t="shared" si="20"/>
        <v/>
      </c>
      <c r="AG23" s="56" t="str">
        <f t="shared" si="21"/>
        <v/>
      </c>
      <c r="AH23" s="56" t="str">
        <f t="shared" si="22"/>
        <v/>
      </c>
      <c r="AI23" s="56" t="str">
        <f t="shared" si="9"/>
        <v/>
      </c>
      <c r="AJ23" s="56">
        <f t="shared" si="23"/>
        <v>0</v>
      </c>
      <c r="AK23" s="56" t="str">
        <f t="shared" si="10"/>
        <v/>
      </c>
      <c r="AL23" s="56" t="str">
        <f t="shared" si="11"/>
        <v/>
      </c>
      <c r="AM23" s="56" t="str">
        <f t="shared" si="12"/>
        <v/>
      </c>
      <c r="AN23" s="56" t="str">
        <f t="shared" si="13"/>
        <v/>
      </c>
      <c r="AO23" s="56">
        <f t="shared" si="19"/>
        <v>0</v>
      </c>
      <c r="AP23" s="56" t="str">
        <f t="shared" si="14"/>
        <v/>
      </c>
      <c r="AQ23" s="56" t="str">
        <f t="shared" si="15"/>
        <v/>
      </c>
      <c r="AR23" s="56" t="str">
        <f t="shared" si="16"/>
        <v/>
      </c>
      <c r="AS23" s="90">
        <f t="shared" si="17"/>
        <v>0</v>
      </c>
    </row>
    <row r="24" spans="1:45" ht="15" x14ac:dyDescent="0.2">
      <c r="A24" s="57">
        <f t="shared" si="18"/>
        <v>17</v>
      </c>
      <c r="B24" s="58"/>
      <c r="C24" s="167"/>
      <c r="D24" s="167"/>
      <c r="E24" s="155"/>
      <c r="F24" s="45"/>
      <c r="G24" s="164"/>
      <c r="H24" s="151"/>
      <c r="I24" s="170"/>
      <c r="J24" s="158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0" t="str">
        <f t="shared" si="0"/>
        <v/>
      </c>
      <c r="X24" s="55" t="str">
        <f t="shared" si="1"/>
        <v/>
      </c>
      <c r="Y24" s="56" t="str">
        <f t="shared" si="2"/>
        <v/>
      </c>
      <c r="Z24" s="56" t="str">
        <f t="shared" si="3"/>
        <v/>
      </c>
      <c r="AA24" s="56" t="str">
        <f t="shared" si="4"/>
        <v/>
      </c>
      <c r="AB24" s="56" t="str">
        <f t="shared" si="5"/>
        <v/>
      </c>
      <c r="AC24" s="56" t="str">
        <f t="shared" si="6"/>
        <v/>
      </c>
      <c r="AD24" s="56" t="str">
        <f t="shared" si="7"/>
        <v/>
      </c>
      <c r="AE24" s="56" t="str">
        <f t="shared" si="8"/>
        <v/>
      </c>
      <c r="AF24" s="56" t="str">
        <f t="shared" si="20"/>
        <v/>
      </c>
      <c r="AG24" s="56" t="str">
        <f t="shared" si="21"/>
        <v/>
      </c>
      <c r="AH24" s="56" t="str">
        <f t="shared" si="22"/>
        <v/>
      </c>
      <c r="AI24" s="56" t="str">
        <f t="shared" si="9"/>
        <v/>
      </c>
      <c r="AJ24" s="56">
        <f t="shared" si="23"/>
        <v>0</v>
      </c>
      <c r="AK24" s="56" t="str">
        <f t="shared" si="10"/>
        <v/>
      </c>
      <c r="AL24" s="56" t="str">
        <f t="shared" si="11"/>
        <v/>
      </c>
      <c r="AM24" s="56" t="str">
        <f t="shared" si="12"/>
        <v/>
      </c>
      <c r="AN24" s="56" t="str">
        <f t="shared" si="13"/>
        <v/>
      </c>
      <c r="AO24" s="56">
        <f t="shared" si="19"/>
        <v>0</v>
      </c>
      <c r="AP24" s="56" t="str">
        <f t="shared" si="14"/>
        <v/>
      </c>
      <c r="AQ24" s="56" t="str">
        <f t="shared" si="15"/>
        <v/>
      </c>
      <c r="AR24" s="56" t="str">
        <f t="shared" si="16"/>
        <v/>
      </c>
      <c r="AS24" s="90">
        <f t="shared" si="17"/>
        <v>0</v>
      </c>
    </row>
    <row r="25" spans="1:45" ht="15" x14ac:dyDescent="0.2">
      <c r="A25" s="57">
        <f t="shared" si="18"/>
        <v>18</v>
      </c>
      <c r="B25" s="58"/>
      <c r="C25" s="167"/>
      <c r="D25" s="167"/>
      <c r="E25" s="155"/>
      <c r="F25" s="45"/>
      <c r="G25" s="164"/>
      <c r="H25" s="151"/>
      <c r="I25" s="170"/>
      <c r="J25" s="158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0" t="str">
        <f t="shared" si="0"/>
        <v/>
      </c>
      <c r="X25" s="55" t="str">
        <f t="shared" si="1"/>
        <v/>
      </c>
      <c r="Y25" s="56" t="str">
        <f t="shared" si="2"/>
        <v/>
      </c>
      <c r="Z25" s="56" t="str">
        <f t="shared" si="3"/>
        <v/>
      </c>
      <c r="AA25" s="56" t="str">
        <f t="shared" si="4"/>
        <v/>
      </c>
      <c r="AB25" s="56" t="str">
        <f t="shared" si="5"/>
        <v/>
      </c>
      <c r="AC25" s="56" t="str">
        <f t="shared" si="6"/>
        <v/>
      </c>
      <c r="AD25" s="56" t="str">
        <f t="shared" si="7"/>
        <v/>
      </c>
      <c r="AE25" s="56" t="str">
        <f t="shared" si="8"/>
        <v/>
      </c>
      <c r="AF25" s="56" t="str">
        <f t="shared" si="20"/>
        <v/>
      </c>
      <c r="AG25" s="56" t="str">
        <f t="shared" si="21"/>
        <v/>
      </c>
      <c r="AH25" s="56" t="str">
        <f t="shared" si="22"/>
        <v/>
      </c>
      <c r="AI25" s="56" t="str">
        <f t="shared" si="9"/>
        <v/>
      </c>
      <c r="AJ25" s="56">
        <f t="shared" si="23"/>
        <v>0</v>
      </c>
      <c r="AK25" s="56" t="str">
        <f t="shared" si="10"/>
        <v/>
      </c>
      <c r="AL25" s="56" t="str">
        <f t="shared" si="11"/>
        <v/>
      </c>
      <c r="AM25" s="56" t="str">
        <f t="shared" si="12"/>
        <v/>
      </c>
      <c r="AN25" s="56" t="str">
        <f t="shared" si="13"/>
        <v/>
      </c>
      <c r="AO25" s="56">
        <f t="shared" si="19"/>
        <v>0</v>
      </c>
      <c r="AP25" s="56" t="str">
        <f t="shared" si="14"/>
        <v/>
      </c>
      <c r="AQ25" s="56" t="str">
        <f t="shared" si="15"/>
        <v/>
      </c>
      <c r="AR25" s="56" t="str">
        <f t="shared" si="16"/>
        <v/>
      </c>
      <c r="AS25" s="90">
        <f t="shared" si="17"/>
        <v>0</v>
      </c>
    </row>
    <row r="26" spans="1:45" ht="15" x14ac:dyDescent="0.2">
      <c r="A26" s="57">
        <f t="shared" si="18"/>
        <v>19</v>
      </c>
      <c r="B26" s="58"/>
      <c r="C26" s="167"/>
      <c r="D26" s="167"/>
      <c r="E26" s="155"/>
      <c r="F26" s="45"/>
      <c r="G26" s="164"/>
      <c r="H26" s="151"/>
      <c r="I26" s="170"/>
      <c r="J26" s="158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0" t="str">
        <f t="shared" si="0"/>
        <v/>
      </c>
      <c r="X26" s="55" t="str">
        <f t="shared" si="1"/>
        <v/>
      </c>
      <c r="Y26" s="56" t="str">
        <f t="shared" si="2"/>
        <v/>
      </c>
      <c r="Z26" s="56" t="str">
        <f t="shared" si="3"/>
        <v/>
      </c>
      <c r="AA26" s="56" t="str">
        <f t="shared" si="4"/>
        <v/>
      </c>
      <c r="AB26" s="56" t="str">
        <f t="shared" si="5"/>
        <v/>
      </c>
      <c r="AC26" s="56" t="str">
        <f t="shared" si="6"/>
        <v/>
      </c>
      <c r="AD26" s="56" t="str">
        <f t="shared" si="7"/>
        <v/>
      </c>
      <c r="AE26" s="56" t="str">
        <f t="shared" si="8"/>
        <v/>
      </c>
      <c r="AF26" s="56" t="str">
        <f t="shared" si="20"/>
        <v/>
      </c>
      <c r="AG26" s="56" t="str">
        <f t="shared" si="21"/>
        <v/>
      </c>
      <c r="AH26" s="56" t="str">
        <f t="shared" si="22"/>
        <v/>
      </c>
      <c r="AI26" s="56" t="str">
        <f t="shared" si="9"/>
        <v/>
      </c>
      <c r="AJ26" s="56">
        <f t="shared" si="23"/>
        <v>0</v>
      </c>
      <c r="AK26" s="56" t="str">
        <f t="shared" si="10"/>
        <v/>
      </c>
      <c r="AL26" s="56" t="str">
        <f t="shared" si="11"/>
        <v/>
      </c>
      <c r="AM26" s="56" t="str">
        <f t="shared" si="12"/>
        <v/>
      </c>
      <c r="AN26" s="56" t="str">
        <f t="shared" si="13"/>
        <v/>
      </c>
      <c r="AO26" s="56">
        <f t="shared" si="19"/>
        <v>0</v>
      </c>
      <c r="AP26" s="56" t="str">
        <f t="shared" si="14"/>
        <v/>
      </c>
      <c r="AQ26" s="56" t="str">
        <f t="shared" si="15"/>
        <v/>
      </c>
      <c r="AR26" s="56" t="str">
        <f t="shared" si="16"/>
        <v/>
      </c>
      <c r="AS26" s="90">
        <f t="shared" si="17"/>
        <v>0</v>
      </c>
    </row>
    <row r="27" spans="1:45" ht="15.75" thickBot="1" x14ac:dyDescent="0.25">
      <c r="A27" s="68">
        <f t="shared" si="18"/>
        <v>20</v>
      </c>
      <c r="B27" s="59"/>
      <c r="C27" s="166"/>
      <c r="D27" s="166"/>
      <c r="E27" s="154"/>
      <c r="F27" s="48"/>
      <c r="G27" s="162"/>
      <c r="H27" s="152"/>
      <c r="I27" s="168"/>
      <c r="J27" s="160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3" t="str">
        <f t="shared" si="0"/>
        <v/>
      </c>
      <c r="X27" s="60" t="str">
        <f t="shared" si="1"/>
        <v/>
      </c>
      <c r="Y27" s="61" t="str">
        <f t="shared" si="2"/>
        <v/>
      </c>
      <c r="Z27" s="61" t="str">
        <f t="shared" si="3"/>
        <v/>
      </c>
      <c r="AA27" s="61" t="str">
        <f t="shared" si="4"/>
        <v/>
      </c>
      <c r="AB27" s="61" t="str">
        <f t="shared" si="5"/>
        <v/>
      </c>
      <c r="AC27" s="61" t="str">
        <f t="shared" si="6"/>
        <v/>
      </c>
      <c r="AD27" s="61" t="str">
        <f t="shared" si="7"/>
        <v/>
      </c>
      <c r="AE27" s="61" t="str">
        <f t="shared" si="8"/>
        <v/>
      </c>
      <c r="AF27" s="61" t="str">
        <f t="shared" si="20"/>
        <v/>
      </c>
      <c r="AG27" s="61" t="str">
        <f t="shared" si="21"/>
        <v/>
      </c>
      <c r="AH27" s="61" t="str">
        <f t="shared" si="22"/>
        <v/>
      </c>
      <c r="AI27" s="61" t="str">
        <f t="shared" si="9"/>
        <v/>
      </c>
      <c r="AJ27" s="61">
        <f t="shared" si="23"/>
        <v>0</v>
      </c>
      <c r="AK27" s="61" t="str">
        <f t="shared" si="10"/>
        <v/>
      </c>
      <c r="AL27" s="61" t="str">
        <f t="shared" si="11"/>
        <v/>
      </c>
      <c r="AM27" s="61" t="str">
        <f t="shared" si="12"/>
        <v/>
      </c>
      <c r="AN27" s="61" t="str">
        <f t="shared" si="13"/>
        <v/>
      </c>
      <c r="AO27" s="61">
        <f t="shared" si="19"/>
        <v>0</v>
      </c>
      <c r="AP27" s="61" t="str">
        <f t="shared" si="14"/>
        <v/>
      </c>
      <c r="AQ27" s="61" t="str">
        <f t="shared" si="15"/>
        <v/>
      </c>
      <c r="AR27" s="117" t="str">
        <f t="shared" si="16"/>
        <v/>
      </c>
      <c r="AS27" s="91">
        <f t="shared" si="17"/>
        <v>0</v>
      </c>
    </row>
  </sheetData>
  <sheetProtection algorithmName="SHA-512" hashValue="hFHMHWqwf7t79CjZGO+YYWCPCmxrbKhxnvEM/H05K6oKnmd+idbZFxTKWSOvSr59Z3qZzBQ6w+0xKptg4crjuw==" saltValue="0EFx5bcILBeDlk7EEhMUZQ==" spinCount="100000" sheet="1" objects="1" scenarios="1"/>
  <mergeCells count="30">
    <mergeCell ref="AF5:AI5"/>
    <mergeCell ref="AB6:AC6"/>
    <mergeCell ref="AD6:AE6"/>
    <mergeCell ref="K6:M6"/>
    <mergeCell ref="N6:P6"/>
    <mergeCell ref="Q6:S6"/>
    <mergeCell ref="T6:V6"/>
    <mergeCell ref="X6:Y6"/>
    <mergeCell ref="Z6:AA6"/>
    <mergeCell ref="AK5:AO5"/>
    <mergeCell ref="T2:V2"/>
    <mergeCell ref="K3:M3"/>
    <mergeCell ref="N3:P3"/>
    <mergeCell ref="Q3:S3"/>
    <mergeCell ref="T3:V3"/>
    <mergeCell ref="W3:W5"/>
    <mergeCell ref="K4:M4"/>
    <mergeCell ref="N4:P4"/>
    <mergeCell ref="Q4:S4"/>
    <mergeCell ref="T4:V4"/>
    <mergeCell ref="Q2:S2"/>
    <mergeCell ref="K5:M5"/>
    <mergeCell ref="N5:P5"/>
    <mergeCell ref="Q5:S5"/>
    <mergeCell ref="T5:V5"/>
    <mergeCell ref="A1:A2"/>
    <mergeCell ref="C1:D1"/>
    <mergeCell ref="G1:J1"/>
    <mergeCell ref="K2:M2"/>
    <mergeCell ref="N2:P2"/>
  </mergeCells>
  <dataValidations count="9">
    <dataValidation type="list" allowBlank="1" showInputMessage="1" showErrorMessage="1" sqref="G1">
      <formula1>AllClubs</formula1>
    </dataValidation>
    <dataValidation type="list" allowBlank="1" showInputMessage="1" showErrorMessage="1" promptTitle="Last Grade played by player" sqref="Q8:Q27">
      <formula1>JuniorGrades</formula1>
    </dataValidation>
    <dataValidation type="list" allowBlank="1" showInputMessage="1" showErrorMessage="1" promptTitle="Last Grade played by player" sqref="N8:N27">
      <formula1>CSMLBAGrades</formula1>
    </dataValidation>
    <dataValidation type="list" allowBlank="1" showInputMessage="1" showErrorMessage="1" promptTitle="Last Grade played by player" sqref="K8:K27">
      <formula1>STGBAGrades</formula1>
    </dataValidation>
    <dataValidation type="list" allowBlank="1" showInputMessage="1" showErrorMessage="1" sqref="L8:L27 O8:O27 U8:U27 R8:R27">
      <formula1>PreviousPosition</formula1>
    </dataValidation>
    <dataValidation type="list" allowBlank="1" showInputMessage="1" showErrorMessage="1" promptTitle="Last Grade played by player" sqref="T8:T27">
      <formula1>PreviousGrade</formula1>
    </dataValidation>
    <dataValidation type="list" allowBlank="1" showInputMessage="1" showErrorMessage="1" sqref="M8:M27 V8:V27 P8:P27 S8:S27">
      <formula1>PrevSeasons</formula1>
    </dataValidation>
    <dataValidation allowBlank="1" showDropDown="1" showInputMessage="1" showErrorMessage="1" sqref="W8:W27"/>
    <dataValidation type="list" allowBlank="1" showInputMessage="1" showErrorMessage="1" error="Entry must be M or F" sqref="H8:H27">
      <formula1>"M, F"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S27"/>
  <sheetViews>
    <sheetView zoomScale="90" zoomScaleNormal="90" zoomScaleSheetLayoutView="100" workbookViewId="0">
      <selection activeCell="B8" sqref="B8:W27"/>
    </sheetView>
  </sheetViews>
  <sheetFormatPr defaultColWidth="8.85546875" defaultRowHeight="12.75" x14ac:dyDescent="0.2"/>
  <cols>
    <col min="1" max="1" width="7.140625" style="135" bestFit="1" customWidth="1"/>
    <col min="2" max="2" width="16.28515625" style="21" bestFit="1" customWidth="1"/>
    <col min="3" max="3" width="16.140625" style="62" bestFit="1" customWidth="1"/>
    <col min="4" max="4" width="13.28515625" style="62" bestFit="1" customWidth="1"/>
    <col min="5" max="5" width="12.42578125" style="63" bestFit="1" customWidth="1"/>
    <col min="6" max="6" width="15.140625" style="62" bestFit="1" customWidth="1"/>
    <col min="7" max="7" width="42.140625" style="62" bestFit="1" customWidth="1"/>
    <col min="8" max="8" width="8.7109375" style="64" customWidth="1"/>
    <col min="9" max="9" width="10.5703125" style="62" bestFit="1" customWidth="1"/>
    <col min="10" max="10" width="16.28515625" style="62" bestFit="1" customWidth="1"/>
    <col min="11" max="11" width="12.5703125" style="64" bestFit="1" customWidth="1"/>
    <col min="12" max="12" width="5.7109375" style="65" bestFit="1" customWidth="1"/>
    <col min="13" max="13" width="8.5703125" style="65" bestFit="1" customWidth="1"/>
    <col min="14" max="14" width="12.5703125" style="65" bestFit="1" customWidth="1"/>
    <col min="15" max="15" width="6" style="65" bestFit="1" customWidth="1"/>
    <col min="16" max="16" width="8.5703125" style="65" bestFit="1" customWidth="1"/>
    <col min="17" max="17" width="12.5703125" style="65" customWidth="1"/>
    <col min="18" max="18" width="6" style="65" bestFit="1" customWidth="1"/>
    <col min="19" max="19" width="8.5703125" style="65" bestFit="1" customWidth="1"/>
    <col min="20" max="20" width="12.5703125" style="65" bestFit="1" customWidth="1"/>
    <col min="21" max="21" width="6" style="65" bestFit="1" customWidth="1"/>
    <col min="22" max="22" width="7.7109375" style="65" bestFit="1" customWidth="1"/>
    <col min="23" max="23" width="9.140625" style="64" customWidth="1"/>
    <col min="24" max="41" width="9.140625" style="66" hidden="1" customWidth="1"/>
    <col min="42" max="43" width="9.140625" style="66" customWidth="1"/>
    <col min="44" max="45" width="13.42578125" style="66" customWidth="1"/>
    <col min="46" max="16384" width="8.85546875" style="23"/>
  </cols>
  <sheetData>
    <row r="1" spans="1:45" ht="21" thickBot="1" x14ac:dyDescent="0.25">
      <c r="A1" s="212"/>
      <c r="B1" s="172" t="s">
        <v>67</v>
      </c>
      <c r="C1" s="226">
        <f>YEAR(CutOffAge)</f>
        <v>2018</v>
      </c>
      <c r="D1" s="226"/>
      <c r="E1" s="173"/>
      <c r="F1" s="174" t="s">
        <v>68</v>
      </c>
      <c r="G1" s="227"/>
      <c r="H1" s="228"/>
      <c r="I1" s="228"/>
      <c r="J1" s="229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107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12" t="s">
        <v>98</v>
      </c>
      <c r="AS1" s="69">
        <f>SUM(AQ8:AQ27)</f>
        <v>0</v>
      </c>
    </row>
    <row r="2" spans="1:45" s="28" customFormat="1" ht="45.75" thickBot="1" x14ac:dyDescent="0.25">
      <c r="A2" s="213"/>
      <c r="B2" s="140" t="s">
        <v>70</v>
      </c>
      <c r="C2" s="141" t="s">
        <v>71</v>
      </c>
      <c r="D2" s="142" t="s">
        <v>72</v>
      </c>
      <c r="E2" s="143" t="s">
        <v>73</v>
      </c>
      <c r="F2" s="144" t="s">
        <v>74</v>
      </c>
      <c r="G2" s="138" t="s">
        <v>75</v>
      </c>
      <c r="H2" s="145" t="s">
        <v>153</v>
      </c>
      <c r="I2" s="139" t="s">
        <v>152</v>
      </c>
      <c r="J2" s="139" t="s">
        <v>154</v>
      </c>
      <c r="K2" s="214" t="s">
        <v>108</v>
      </c>
      <c r="L2" s="215"/>
      <c r="M2" s="216"/>
      <c r="N2" s="215" t="s">
        <v>111</v>
      </c>
      <c r="O2" s="215"/>
      <c r="P2" s="216"/>
      <c r="Q2" s="209" t="s">
        <v>133</v>
      </c>
      <c r="R2" s="210"/>
      <c r="S2" s="211"/>
      <c r="T2" s="209" t="s">
        <v>112</v>
      </c>
      <c r="U2" s="210"/>
      <c r="V2" s="211"/>
      <c r="W2" s="88"/>
      <c r="X2" s="110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3"/>
      <c r="AS2" s="70"/>
    </row>
    <row r="3" spans="1:45" ht="17.25" customHeight="1" x14ac:dyDescent="0.2">
      <c r="A3" s="43"/>
      <c r="B3" s="175"/>
      <c r="C3" s="176"/>
      <c r="D3" s="177"/>
      <c r="E3" s="178"/>
      <c r="F3" s="146"/>
      <c r="G3" s="179"/>
      <c r="H3" s="178"/>
      <c r="I3" s="180"/>
      <c r="J3" s="156"/>
      <c r="K3" s="232" t="s">
        <v>109</v>
      </c>
      <c r="L3" s="233"/>
      <c r="M3" s="234"/>
      <c r="N3" s="233" t="s">
        <v>109</v>
      </c>
      <c r="O3" s="233"/>
      <c r="P3" s="234"/>
      <c r="Q3" s="217" t="s">
        <v>109</v>
      </c>
      <c r="R3" s="218"/>
      <c r="S3" s="219"/>
      <c r="T3" s="217" t="s">
        <v>109</v>
      </c>
      <c r="U3" s="218"/>
      <c r="V3" s="219"/>
      <c r="W3" s="238" t="s">
        <v>132</v>
      </c>
      <c r="X3" s="109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113" t="s">
        <v>30</v>
      </c>
      <c r="AS3" s="70">
        <f>SUM(AR8:AR27)</f>
        <v>0</v>
      </c>
    </row>
    <row r="4" spans="1:45" ht="17.25" customHeight="1" x14ac:dyDescent="0.2">
      <c r="A4" s="44" t="s">
        <v>65</v>
      </c>
      <c r="B4" s="181"/>
      <c r="C4" s="167"/>
      <c r="D4" s="182"/>
      <c r="E4" s="155"/>
      <c r="F4" s="45"/>
      <c r="G4" s="164"/>
      <c r="H4" s="155"/>
      <c r="I4" s="170"/>
      <c r="J4" s="183"/>
      <c r="K4" s="232" t="s">
        <v>110</v>
      </c>
      <c r="L4" s="233"/>
      <c r="M4" s="234"/>
      <c r="N4" s="233" t="s">
        <v>110</v>
      </c>
      <c r="O4" s="233"/>
      <c r="P4" s="234"/>
      <c r="Q4" s="220" t="s">
        <v>113</v>
      </c>
      <c r="R4" s="221"/>
      <c r="S4" s="222"/>
      <c r="T4" s="220" t="s">
        <v>113</v>
      </c>
      <c r="U4" s="221"/>
      <c r="V4" s="222"/>
      <c r="W4" s="238"/>
      <c r="X4" s="109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114" t="s">
        <v>77</v>
      </c>
      <c r="AS4" s="70">
        <f>SUM(AS1:AS3)</f>
        <v>0</v>
      </c>
    </row>
    <row r="5" spans="1:45" ht="17.25" customHeight="1" thickBot="1" x14ac:dyDescent="0.25">
      <c r="A5" s="44" t="s">
        <v>78</v>
      </c>
      <c r="B5" s="181"/>
      <c r="C5" s="167"/>
      <c r="D5" s="182"/>
      <c r="E5" s="155"/>
      <c r="F5" s="184"/>
      <c r="G5" s="164"/>
      <c r="H5" s="155"/>
      <c r="I5" s="170"/>
      <c r="J5" s="183"/>
      <c r="K5" s="235" t="s">
        <v>138</v>
      </c>
      <c r="L5" s="236"/>
      <c r="M5" s="237"/>
      <c r="N5" s="236"/>
      <c r="O5" s="236"/>
      <c r="P5" s="237"/>
      <c r="Q5" s="223"/>
      <c r="R5" s="224"/>
      <c r="S5" s="225"/>
      <c r="T5" s="223"/>
      <c r="U5" s="224"/>
      <c r="V5" s="225"/>
      <c r="W5" s="239"/>
      <c r="X5" s="109"/>
      <c r="Y5" s="98"/>
      <c r="Z5" s="98"/>
      <c r="AA5" s="98"/>
      <c r="AB5" s="98"/>
      <c r="AC5" s="98"/>
      <c r="AD5" s="98"/>
      <c r="AE5" s="98"/>
      <c r="AF5" s="230" t="s">
        <v>136</v>
      </c>
      <c r="AG5" s="230"/>
      <c r="AH5" s="230"/>
      <c r="AI5" s="230"/>
      <c r="AJ5" s="98"/>
      <c r="AK5" s="230" t="s">
        <v>115</v>
      </c>
      <c r="AL5" s="230"/>
      <c r="AM5" s="230"/>
      <c r="AN5" s="230"/>
      <c r="AO5" s="230"/>
      <c r="AP5" s="136"/>
      <c r="AQ5" s="98"/>
      <c r="AR5" s="102" t="s">
        <v>99</v>
      </c>
      <c r="AS5" s="71">
        <f>COUNTA(H8:H27)</f>
        <v>0</v>
      </c>
    </row>
    <row r="6" spans="1:45" ht="24.75" thickBot="1" x14ac:dyDescent="0.25">
      <c r="A6" s="46" t="s">
        <v>79</v>
      </c>
      <c r="B6" s="181"/>
      <c r="C6" s="167"/>
      <c r="D6" s="167"/>
      <c r="E6" s="155"/>
      <c r="F6" s="45"/>
      <c r="G6" s="164"/>
      <c r="H6" s="158"/>
      <c r="I6" s="170"/>
      <c r="J6" s="183"/>
      <c r="K6" s="241" t="s">
        <v>106</v>
      </c>
      <c r="L6" s="242"/>
      <c r="M6" s="243"/>
      <c r="N6" s="244" t="s">
        <v>101</v>
      </c>
      <c r="O6" s="245"/>
      <c r="P6" s="246"/>
      <c r="Q6" s="206" t="s">
        <v>134</v>
      </c>
      <c r="R6" s="207"/>
      <c r="S6" s="208"/>
      <c r="T6" s="206" t="s">
        <v>102</v>
      </c>
      <c r="U6" s="207"/>
      <c r="V6" s="208"/>
      <c r="W6" s="122" t="s">
        <v>115</v>
      </c>
      <c r="X6" s="240" t="s">
        <v>96</v>
      </c>
      <c r="Y6" s="231"/>
      <c r="Z6" s="231" t="s">
        <v>97</v>
      </c>
      <c r="AA6" s="231"/>
      <c r="AB6" s="231" t="s">
        <v>135</v>
      </c>
      <c r="AC6" s="231"/>
      <c r="AD6" s="231" t="s">
        <v>66</v>
      </c>
      <c r="AE6" s="231"/>
      <c r="AF6" s="137" t="s">
        <v>137</v>
      </c>
      <c r="AG6" s="137" t="s">
        <v>97</v>
      </c>
      <c r="AH6" s="137" t="s">
        <v>135</v>
      </c>
      <c r="AI6" s="137" t="s">
        <v>66</v>
      </c>
      <c r="AJ6" s="99"/>
      <c r="AK6" s="137" t="s">
        <v>137</v>
      </c>
      <c r="AL6" s="137" t="s">
        <v>97</v>
      </c>
      <c r="AM6" s="137" t="s">
        <v>135</v>
      </c>
      <c r="AN6" s="137" t="s">
        <v>66</v>
      </c>
      <c r="AO6" s="137" t="s">
        <v>139</v>
      </c>
      <c r="AP6" s="137"/>
      <c r="AQ6" s="103"/>
      <c r="AR6" s="103" t="s">
        <v>80</v>
      </c>
      <c r="AS6" s="72" t="e">
        <f>SUM(AS4/AS5)</f>
        <v>#DIV/0!</v>
      </c>
    </row>
    <row r="7" spans="1:45" ht="16.5" thickBot="1" x14ac:dyDescent="0.25">
      <c r="A7" s="47" t="s">
        <v>81</v>
      </c>
      <c r="B7" s="59"/>
      <c r="C7" s="166"/>
      <c r="D7" s="166"/>
      <c r="E7" s="154"/>
      <c r="F7" s="48"/>
      <c r="G7" s="162"/>
      <c r="H7" s="161"/>
      <c r="I7" s="168"/>
      <c r="J7" s="49"/>
      <c r="K7" s="50" t="s">
        <v>66</v>
      </c>
      <c r="L7" s="50" t="s">
        <v>103</v>
      </c>
      <c r="M7" s="50" t="s">
        <v>107</v>
      </c>
      <c r="N7" s="50" t="s">
        <v>66</v>
      </c>
      <c r="O7" s="50" t="s">
        <v>103</v>
      </c>
      <c r="P7" s="50" t="s">
        <v>107</v>
      </c>
      <c r="Q7" s="51" t="s">
        <v>66</v>
      </c>
      <c r="R7" s="50" t="s">
        <v>103</v>
      </c>
      <c r="S7" s="50" t="s">
        <v>107</v>
      </c>
      <c r="T7" s="51" t="s">
        <v>66</v>
      </c>
      <c r="U7" s="50" t="s">
        <v>103</v>
      </c>
      <c r="V7" s="50" t="s">
        <v>107</v>
      </c>
      <c r="W7" s="50"/>
      <c r="X7" s="52" t="s">
        <v>69</v>
      </c>
      <c r="Y7" s="53" t="s">
        <v>76</v>
      </c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 t="s">
        <v>139</v>
      </c>
      <c r="AQ7" s="53" t="s">
        <v>98</v>
      </c>
      <c r="AR7" s="115" t="s">
        <v>100</v>
      </c>
      <c r="AS7" s="116" t="s">
        <v>82</v>
      </c>
    </row>
    <row r="8" spans="1:45" ht="14.25" x14ac:dyDescent="0.2">
      <c r="A8" s="54">
        <v>1</v>
      </c>
      <c r="B8" s="175"/>
      <c r="C8" s="176"/>
      <c r="D8" s="177"/>
      <c r="E8" s="178"/>
      <c r="F8" s="146"/>
      <c r="G8" s="163"/>
      <c r="H8" s="147"/>
      <c r="I8" s="169"/>
      <c r="J8" s="15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8" t="str">
        <f t="shared" ref="W8:W27" si="0">IF(C8="","",AO8)</f>
        <v/>
      </c>
      <c r="X8" s="104" t="str">
        <f t="shared" ref="X8:X27" si="1">IF(ISBLANK(K8),"",VLOOKUP(K8,PreviousGradePoints,2,FALSE))</f>
        <v/>
      </c>
      <c r="Y8" s="105" t="str">
        <f t="shared" ref="Y8:Y27" si="2">IF(ISBLANK(L8),"",IF(K8="NPE",0,IF(LEFT(K8,2)="CS",VLOOKUP(L8,PreviousPositionPts,3),IF(LEFT(K8,2)="ML",VLOOKUP(L8,PreviousPositionPts,4),IF(LEFT(K8,2)="U1",VLOOKUP(L8,PreviousPositionPts,6),VLOOKUP(L8,PreviousPositionPts,2))))))</f>
        <v/>
      </c>
      <c r="Z8" s="106" t="str">
        <f t="shared" ref="Z8:Z27" si="3">IF(ISBLANK(N8),"",VLOOKUP(N8,PreviousGradePoints,2,FALSE))</f>
        <v/>
      </c>
      <c r="AA8" s="106" t="str">
        <f t="shared" ref="AA8:AA27" si="4">IF(ISBLANK(O8),"",IF(N8="NPE",0,IF(LEFT(N8,2)="CS",VLOOKUP(O8,PreviousPositionPts,3),IF(LEFT(N8,2)="ML",VLOOKUP(O8,PreviousPositionPts,4),IF(LEFT(N8,2)="U1",VLOOKUP(O8,PreviousPositionPts,6),VLOOKUP(O8,PreviousPositionPts,2))))))</f>
        <v/>
      </c>
      <c r="AB8" s="106" t="str">
        <f t="shared" ref="AB8:AB27" si="5">IF(ISBLANK(Q8),"",VLOOKUP(Q8,PreviousGradePoints,2,FALSE))</f>
        <v/>
      </c>
      <c r="AC8" s="106" t="str">
        <f t="shared" ref="AC8:AC27" si="6">IF(ISBLANK(R8),"",IF(Q8="NPE",0,IF(LEFT(Q8,2)="CS",VLOOKUP(R8,PreviousPositionPts,3),IF(LEFT(Q8,2)="ML",VLOOKUP(R8,PreviousPositionPts,4),IF(LEFT(Q8,2)="U1",VLOOKUP(R8,PreviousPositionPts,6),VLOOKUP(R8,PreviousPositionPts,2))))))</f>
        <v/>
      </c>
      <c r="AD8" s="106" t="str">
        <f t="shared" ref="AD8:AD27" si="7">IF(ISBLANK(T8),"",VLOOKUP(T8,PreviousGradePoints,2,FALSE))</f>
        <v/>
      </c>
      <c r="AE8" s="106" t="str">
        <f t="shared" ref="AE8:AE27" si="8">IF(ISBLANK(U8),"",IF(T8="NPE",0,IF(LEFT(T8,2)="CS",VLOOKUP(U8,PreviousPositionPts,3),IF(LEFT(T8,2)="ML",VLOOKUP(U8,PreviousPositionPts,4),IF(LEFT(T8,2)="U1",VLOOKUP(U8,PreviousPositionPts,6),VLOOKUP(U8,PreviousPositionPts,2))))))</f>
        <v/>
      </c>
      <c r="AF8" s="106" t="str">
        <f>IF(AND(ISNUMBER(X8),ISNUMBER(Y8)),X8+Y8,"")</f>
        <v/>
      </c>
      <c r="AG8" s="106" t="str">
        <f>IF(AND(ISNUMBER(Z8),ISNUMBER(AA8)),Z8+AA8,"")</f>
        <v/>
      </c>
      <c r="AH8" s="106" t="str">
        <f>IF(AND(ISNUMBER(AB8),ISNUMBER(AC8)),AB8+AC8,"")</f>
        <v/>
      </c>
      <c r="AI8" s="106" t="str">
        <f t="shared" ref="AI8:AI27" si="9">IF(AND(ISNUMBER(AD8),ISNUMBER(AE8)),AD8+AE8,"")</f>
        <v/>
      </c>
      <c r="AJ8" s="106">
        <f>MIN(AF8:AI8)</f>
        <v>0</v>
      </c>
      <c r="AK8" s="86" t="str">
        <f t="shared" ref="AK8:AK27" si="10">IF(ISBLANK(K8),"",VLOOKUP(K8,PreviousGradePoints,3,FALSE)+0)</f>
        <v/>
      </c>
      <c r="AL8" s="86" t="str">
        <f t="shared" ref="AL8:AL27" si="11">IF(ISBLANK(N8),"",VLOOKUP(N8,PreviousGradePoints,3,FALSE)+0)</f>
        <v/>
      </c>
      <c r="AM8" s="86" t="str">
        <f t="shared" ref="AM8:AM27" si="12">IF(ISBLANK(Q8),"",VLOOKUP(Q8,PreviousGradePoints,3,FALSE)+0)</f>
        <v/>
      </c>
      <c r="AN8" s="86" t="str">
        <f t="shared" ref="AN8:AN27" si="13">IF(ISBLANK(T8),"",VLOOKUP(T8,PreviousGradePoints,3,FALSE)+0)</f>
        <v/>
      </c>
      <c r="AO8" s="86">
        <f>MAX(AK8:AN8)</f>
        <v>0</v>
      </c>
      <c r="AP8" s="86" t="str">
        <f t="shared" ref="AP8:AP27" si="14">IF(C8="","",AO8)</f>
        <v/>
      </c>
      <c r="AQ8" s="106" t="str">
        <f t="shared" ref="AQ8:AQ27" si="15">IF(K8="NPE",SUM(AJ$8:AJ$27)/COUNTIF(AJ$8:AJ$27,"&gt;0"),IF(AJ8=0,"",AJ8))</f>
        <v/>
      </c>
      <c r="AR8" s="86" t="str">
        <f t="shared" ref="AR8:AR27" si="16">IF(ISBLANK(E8),"",IF(H8="M",VLOOKUP((INT((CutOffAge-E8)/365)),AgeTable,2),55))</f>
        <v/>
      </c>
      <c r="AS8" s="89">
        <f t="shared" ref="AS8:AS27" si="17">SUM(AQ8:AR8)</f>
        <v>0</v>
      </c>
    </row>
    <row r="9" spans="1:45" ht="14.25" x14ac:dyDescent="0.2">
      <c r="A9" s="57">
        <f t="shared" ref="A9:A27" si="18">SUM(A8+1)</f>
        <v>2</v>
      </c>
      <c r="B9" s="181"/>
      <c r="C9" s="167"/>
      <c r="D9" s="182"/>
      <c r="E9" s="155"/>
      <c r="F9" s="45"/>
      <c r="G9" s="165"/>
      <c r="H9" s="149"/>
      <c r="I9" s="171"/>
      <c r="J9" s="185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0" t="str">
        <f t="shared" si="0"/>
        <v/>
      </c>
      <c r="X9" s="55" t="str">
        <f t="shared" si="1"/>
        <v/>
      </c>
      <c r="Y9" s="56" t="str">
        <f t="shared" si="2"/>
        <v/>
      </c>
      <c r="Z9" s="56" t="str">
        <f t="shared" si="3"/>
        <v/>
      </c>
      <c r="AA9" s="56" t="str">
        <f t="shared" si="4"/>
        <v/>
      </c>
      <c r="AB9" s="56" t="str">
        <f t="shared" si="5"/>
        <v/>
      </c>
      <c r="AC9" s="56" t="str">
        <f t="shared" si="6"/>
        <v/>
      </c>
      <c r="AD9" s="56" t="str">
        <f t="shared" si="7"/>
        <v/>
      </c>
      <c r="AE9" s="56" t="str">
        <f t="shared" si="8"/>
        <v/>
      </c>
      <c r="AF9" s="56" t="str">
        <f>IF(AND(ISNUMBER(X9),ISNUMBER(Y9)),X9+Y9,"")</f>
        <v/>
      </c>
      <c r="AG9" s="56" t="str">
        <f>IF(AND(ISNUMBER(Z9),ISNUMBER(AA9)),Z9+AA9,"")</f>
        <v/>
      </c>
      <c r="AH9" s="56" t="str">
        <f>IF(AND(ISNUMBER(AB9),ISNUMBER(AC9)),AB9+AC9,"")</f>
        <v/>
      </c>
      <c r="AI9" s="56" t="str">
        <f t="shared" si="9"/>
        <v/>
      </c>
      <c r="AJ9" s="56">
        <f>MIN(AF9:AI9)</f>
        <v>0</v>
      </c>
      <c r="AK9" s="56" t="str">
        <f t="shared" si="10"/>
        <v/>
      </c>
      <c r="AL9" s="56" t="str">
        <f t="shared" si="11"/>
        <v/>
      </c>
      <c r="AM9" s="56" t="str">
        <f t="shared" si="12"/>
        <v/>
      </c>
      <c r="AN9" s="56" t="str">
        <f t="shared" si="13"/>
        <v/>
      </c>
      <c r="AO9" s="56">
        <f t="shared" ref="AO9:AO27" si="19">MAX(AK9:AN9)</f>
        <v>0</v>
      </c>
      <c r="AP9" s="56" t="str">
        <f t="shared" si="14"/>
        <v/>
      </c>
      <c r="AQ9" s="56" t="str">
        <f t="shared" si="15"/>
        <v/>
      </c>
      <c r="AR9" s="56" t="str">
        <f t="shared" si="16"/>
        <v/>
      </c>
      <c r="AS9" s="90">
        <f t="shared" si="17"/>
        <v>0</v>
      </c>
    </row>
    <row r="10" spans="1:45" ht="14.25" x14ac:dyDescent="0.2">
      <c r="A10" s="57">
        <f t="shared" si="18"/>
        <v>3</v>
      </c>
      <c r="B10" s="181"/>
      <c r="C10" s="167"/>
      <c r="D10" s="182"/>
      <c r="E10" s="155"/>
      <c r="F10" s="45"/>
      <c r="G10" s="165"/>
      <c r="H10" s="149"/>
      <c r="I10" s="171"/>
      <c r="J10" s="185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0" t="str">
        <f t="shared" si="0"/>
        <v/>
      </c>
      <c r="X10" s="55" t="str">
        <f t="shared" si="1"/>
        <v/>
      </c>
      <c r="Y10" s="56" t="str">
        <f t="shared" si="2"/>
        <v/>
      </c>
      <c r="Z10" s="56" t="str">
        <f t="shared" si="3"/>
        <v/>
      </c>
      <c r="AA10" s="56" t="str">
        <f t="shared" si="4"/>
        <v/>
      </c>
      <c r="AB10" s="56" t="str">
        <f t="shared" si="5"/>
        <v/>
      </c>
      <c r="AC10" s="56" t="str">
        <f t="shared" si="6"/>
        <v/>
      </c>
      <c r="AD10" s="56" t="str">
        <f t="shared" si="7"/>
        <v/>
      </c>
      <c r="AE10" s="56" t="str">
        <f t="shared" si="8"/>
        <v/>
      </c>
      <c r="AF10" s="56" t="str">
        <f t="shared" ref="AF10:AF27" si="20">IF(AND(ISNUMBER(X10),ISNUMBER(Y10)),X10+Y10,"")</f>
        <v/>
      </c>
      <c r="AG10" s="56" t="str">
        <f t="shared" ref="AG10:AG27" si="21">IF(AND(ISNUMBER(Z10),ISNUMBER(AA10)),Z10+AA10,"")</f>
        <v/>
      </c>
      <c r="AH10" s="56" t="str">
        <f t="shared" ref="AH10:AH27" si="22">IF(AND(ISNUMBER(AB10),ISNUMBER(AC10)),AB10+AC10,"")</f>
        <v/>
      </c>
      <c r="AI10" s="56" t="str">
        <f t="shared" si="9"/>
        <v/>
      </c>
      <c r="AJ10" s="56">
        <f t="shared" ref="AJ10:AJ27" si="23">MIN(AF10:AI10)</f>
        <v>0</v>
      </c>
      <c r="AK10" s="56" t="str">
        <f t="shared" si="10"/>
        <v/>
      </c>
      <c r="AL10" s="56" t="str">
        <f t="shared" si="11"/>
        <v/>
      </c>
      <c r="AM10" s="56" t="str">
        <f t="shared" si="12"/>
        <v/>
      </c>
      <c r="AN10" s="56" t="str">
        <f t="shared" si="13"/>
        <v/>
      </c>
      <c r="AO10" s="56">
        <f t="shared" si="19"/>
        <v>0</v>
      </c>
      <c r="AP10" s="56" t="str">
        <f t="shared" si="14"/>
        <v/>
      </c>
      <c r="AQ10" s="56" t="str">
        <f t="shared" si="15"/>
        <v/>
      </c>
      <c r="AR10" s="56" t="str">
        <f t="shared" si="16"/>
        <v/>
      </c>
      <c r="AS10" s="90">
        <f t="shared" si="17"/>
        <v>0</v>
      </c>
    </row>
    <row r="11" spans="1:45" ht="14.25" x14ac:dyDescent="0.2">
      <c r="A11" s="57">
        <f t="shared" si="18"/>
        <v>4</v>
      </c>
      <c r="B11" s="181"/>
      <c r="C11" s="167"/>
      <c r="D11" s="167"/>
      <c r="E11" s="155"/>
      <c r="F11" s="45"/>
      <c r="G11" s="165"/>
      <c r="H11" s="149"/>
      <c r="I11" s="171"/>
      <c r="J11" s="185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0" t="str">
        <f t="shared" si="0"/>
        <v/>
      </c>
      <c r="X11" s="55" t="str">
        <f t="shared" si="1"/>
        <v/>
      </c>
      <c r="Y11" s="56" t="str">
        <f t="shared" si="2"/>
        <v/>
      </c>
      <c r="Z11" s="56" t="str">
        <f t="shared" si="3"/>
        <v/>
      </c>
      <c r="AA11" s="56" t="str">
        <f t="shared" si="4"/>
        <v/>
      </c>
      <c r="AB11" s="56" t="str">
        <f t="shared" si="5"/>
        <v/>
      </c>
      <c r="AC11" s="56" t="str">
        <f t="shared" si="6"/>
        <v/>
      </c>
      <c r="AD11" s="56" t="str">
        <f t="shared" si="7"/>
        <v/>
      </c>
      <c r="AE11" s="56" t="str">
        <f t="shared" si="8"/>
        <v/>
      </c>
      <c r="AF11" s="56" t="str">
        <f t="shared" si="20"/>
        <v/>
      </c>
      <c r="AG11" s="56" t="str">
        <f t="shared" si="21"/>
        <v/>
      </c>
      <c r="AH11" s="56" t="str">
        <f t="shared" si="22"/>
        <v/>
      </c>
      <c r="AI11" s="56" t="str">
        <f t="shared" si="9"/>
        <v/>
      </c>
      <c r="AJ11" s="56">
        <f t="shared" si="23"/>
        <v>0</v>
      </c>
      <c r="AK11" s="56" t="str">
        <f t="shared" si="10"/>
        <v/>
      </c>
      <c r="AL11" s="56" t="str">
        <f t="shared" si="11"/>
        <v/>
      </c>
      <c r="AM11" s="56" t="str">
        <f t="shared" si="12"/>
        <v/>
      </c>
      <c r="AN11" s="56" t="str">
        <f t="shared" si="13"/>
        <v/>
      </c>
      <c r="AO11" s="56">
        <f t="shared" si="19"/>
        <v>0</v>
      </c>
      <c r="AP11" s="56" t="str">
        <f t="shared" si="14"/>
        <v/>
      </c>
      <c r="AQ11" s="56" t="str">
        <f t="shared" si="15"/>
        <v/>
      </c>
      <c r="AR11" s="56" t="str">
        <f t="shared" si="16"/>
        <v/>
      </c>
      <c r="AS11" s="90">
        <f t="shared" si="17"/>
        <v>0</v>
      </c>
    </row>
    <row r="12" spans="1:45" ht="14.25" x14ac:dyDescent="0.2">
      <c r="A12" s="57">
        <f t="shared" si="18"/>
        <v>5</v>
      </c>
      <c r="B12" s="181"/>
      <c r="C12" s="167"/>
      <c r="D12" s="167"/>
      <c r="E12" s="155"/>
      <c r="F12" s="45"/>
      <c r="G12" s="165"/>
      <c r="H12" s="149"/>
      <c r="I12" s="171"/>
      <c r="J12" s="185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0" t="str">
        <f t="shared" si="0"/>
        <v/>
      </c>
      <c r="X12" s="55" t="str">
        <f t="shared" si="1"/>
        <v/>
      </c>
      <c r="Y12" s="56" t="str">
        <f t="shared" si="2"/>
        <v/>
      </c>
      <c r="Z12" s="56" t="str">
        <f t="shared" si="3"/>
        <v/>
      </c>
      <c r="AA12" s="56" t="str">
        <f t="shared" si="4"/>
        <v/>
      </c>
      <c r="AB12" s="56" t="str">
        <f t="shared" si="5"/>
        <v/>
      </c>
      <c r="AC12" s="56" t="str">
        <f t="shared" si="6"/>
        <v/>
      </c>
      <c r="AD12" s="56" t="str">
        <f t="shared" si="7"/>
        <v/>
      </c>
      <c r="AE12" s="56" t="str">
        <f t="shared" si="8"/>
        <v/>
      </c>
      <c r="AF12" s="56" t="str">
        <f t="shared" si="20"/>
        <v/>
      </c>
      <c r="AG12" s="56" t="str">
        <f t="shared" si="21"/>
        <v/>
      </c>
      <c r="AH12" s="56" t="str">
        <f t="shared" si="22"/>
        <v/>
      </c>
      <c r="AI12" s="56" t="str">
        <f t="shared" si="9"/>
        <v/>
      </c>
      <c r="AJ12" s="56">
        <f t="shared" si="23"/>
        <v>0</v>
      </c>
      <c r="AK12" s="56" t="str">
        <f t="shared" si="10"/>
        <v/>
      </c>
      <c r="AL12" s="56" t="str">
        <f t="shared" si="11"/>
        <v/>
      </c>
      <c r="AM12" s="56" t="str">
        <f t="shared" si="12"/>
        <v/>
      </c>
      <c r="AN12" s="56" t="str">
        <f t="shared" si="13"/>
        <v/>
      </c>
      <c r="AO12" s="56">
        <f t="shared" si="19"/>
        <v>0</v>
      </c>
      <c r="AP12" s="56" t="str">
        <f t="shared" si="14"/>
        <v/>
      </c>
      <c r="AQ12" s="56" t="str">
        <f t="shared" si="15"/>
        <v/>
      </c>
      <c r="AR12" s="56" t="str">
        <f t="shared" si="16"/>
        <v/>
      </c>
      <c r="AS12" s="90">
        <f t="shared" si="17"/>
        <v>0</v>
      </c>
    </row>
    <row r="13" spans="1:45" ht="14.25" x14ac:dyDescent="0.2">
      <c r="A13" s="57">
        <f t="shared" si="18"/>
        <v>6</v>
      </c>
      <c r="B13" s="181"/>
      <c r="C13" s="167"/>
      <c r="D13" s="167"/>
      <c r="E13" s="155"/>
      <c r="F13" s="45"/>
      <c r="G13" s="165"/>
      <c r="H13" s="149"/>
      <c r="I13" s="171"/>
      <c r="J13" s="185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0" t="str">
        <f t="shared" si="0"/>
        <v/>
      </c>
      <c r="X13" s="55" t="str">
        <f t="shared" si="1"/>
        <v/>
      </c>
      <c r="Y13" s="56" t="str">
        <f t="shared" si="2"/>
        <v/>
      </c>
      <c r="Z13" s="56" t="str">
        <f t="shared" si="3"/>
        <v/>
      </c>
      <c r="AA13" s="56" t="str">
        <f t="shared" si="4"/>
        <v/>
      </c>
      <c r="AB13" s="56" t="str">
        <f t="shared" si="5"/>
        <v/>
      </c>
      <c r="AC13" s="56" t="str">
        <f t="shared" si="6"/>
        <v/>
      </c>
      <c r="AD13" s="56" t="str">
        <f t="shared" si="7"/>
        <v/>
      </c>
      <c r="AE13" s="56" t="str">
        <f t="shared" si="8"/>
        <v/>
      </c>
      <c r="AF13" s="56" t="str">
        <f t="shared" si="20"/>
        <v/>
      </c>
      <c r="AG13" s="56" t="str">
        <f t="shared" si="21"/>
        <v/>
      </c>
      <c r="AH13" s="56" t="str">
        <f t="shared" si="22"/>
        <v/>
      </c>
      <c r="AI13" s="56" t="str">
        <f t="shared" si="9"/>
        <v/>
      </c>
      <c r="AJ13" s="56">
        <f t="shared" si="23"/>
        <v>0</v>
      </c>
      <c r="AK13" s="56" t="str">
        <f t="shared" si="10"/>
        <v/>
      </c>
      <c r="AL13" s="56" t="str">
        <f t="shared" si="11"/>
        <v/>
      </c>
      <c r="AM13" s="56" t="str">
        <f t="shared" si="12"/>
        <v/>
      </c>
      <c r="AN13" s="56" t="str">
        <f t="shared" si="13"/>
        <v/>
      </c>
      <c r="AO13" s="56">
        <f t="shared" si="19"/>
        <v>0</v>
      </c>
      <c r="AP13" s="56" t="str">
        <f t="shared" si="14"/>
        <v/>
      </c>
      <c r="AQ13" s="56" t="str">
        <f t="shared" si="15"/>
        <v/>
      </c>
      <c r="AR13" s="56" t="str">
        <f t="shared" si="16"/>
        <v/>
      </c>
      <c r="AS13" s="90">
        <f t="shared" si="17"/>
        <v>0</v>
      </c>
    </row>
    <row r="14" spans="1:45" ht="14.25" x14ac:dyDescent="0.2">
      <c r="A14" s="57">
        <f t="shared" si="18"/>
        <v>7</v>
      </c>
      <c r="B14" s="181"/>
      <c r="C14" s="167"/>
      <c r="D14" s="167"/>
      <c r="E14" s="155"/>
      <c r="F14" s="45"/>
      <c r="G14" s="165"/>
      <c r="H14" s="149"/>
      <c r="I14" s="171"/>
      <c r="J14" s="185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0" t="str">
        <f t="shared" si="0"/>
        <v/>
      </c>
      <c r="X14" s="55" t="str">
        <f t="shared" si="1"/>
        <v/>
      </c>
      <c r="Y14" s="56" t="str">
        <f t="shared" si="2"/>
        <v/>
      </c>
      <c r="Z14" s="56" t="str">
        <f t="shared" si="3"/>
        <v/>
      </c>
      <c r="AA14" s="56" t="str">
        <f t="shared" si="4"/>
        <v/>
      </c>
      <c r="AB14" s="56" t="str">
        <f t="shared" si="5"/>
        <v/>
      </c>
      <c r="AC14" s="56" t="str">
        <f t="shared" si="6"/>
        <v/>
      </c>
      <c r="AD14" s="56" t="str">
        <f t="shared" si="7"/>
        <v/>
      </c>
      <c r="AE14" s="56" t="str">
        <f t="shared" si="8"/>
        <v/>
      </c>
      <c r="AF14" s="56" t="str">
        <f t="shared" si="20"/>
        <v/>
      </c>
      <c r="AG14" s="56" t="str">
        <f t="shared" si="21"/>
        <v/>
      </c>
      <c r="AH14" s="56" t="str">
        <f t="shared" si="22"/>
        <v/>
      </c>
      <c r="AI14" s="56" t="str">
        <f t="shared" si="9"/>
        <v/>
      </c>
      <c r="AJ14" s="56">
        <f t="shared" si="23"/>
        <v>0</v>
      </c>
      <c r="AK14" s="56" t="str">
        <f t="shared" si="10"/>
        <v/>
      </c>
      <c r="AL14" s="56" t="str">
        <f t="shared" si="11"/>
        <v/>
      </c>
      <c r="AM14" s="56" t="str">
        <f t="shared" si="12"/>
        <v/>
      </c>
      <c r="AN14" s="56" t="str">
        <f t="shared" si="13"/>
        <v/>
      </c>
      <c r="AO14" s="56">
        <f t="shared" si="19"/>
        <v>0</v>
      </c>
      <c r="AP14" s="56" t="str">
        <f t="shared" si="14"/>
        <v/>
      </c>
      <c r="AQ14" s="56" t="str">
        <f t="shared" si="15"/>
        <v/>
      </c>
      <c r="AR14" s="56" t="str">
        <f t="shared" si="16"/>
        <v/>
      </c>
      <c r="AS14" s="90">
        <f t="shared" si="17"/>
        <v>0</v>
      </c>
    </row>
    <row r="15" spans="1:45" ht="14.25" x14ac:dyDescent="0.2">
      <c r="A15" s="57">
        <f t="shared" si="18"/>
        <v>8</v>
      </c>
      <c r="B15" s="181"/>
      <c r="C15" s="167"/>
      <c r="D15" s="167"/>
      <c r="E15" s="155"/>
      <c r="F15" s="45"/>
      <c r="G15" s="165"/>
      <c r="H15" s="149"/>
      <c r="I15" s="171"/>
      <c r="J15" s="185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0" t="str">
        <f t="shared" si="0"/>
        <v/>
      </c>
      <c r="X15" s="55" t="str">
        <f t="shared" si="1"/>
        <v/>
      </c>
      <c r="Y15" s="56" t="str">
        <f t="shared" si="2"/>
        <v/>
      </c>
      <c r="Z15" s="56" t="str">
        <f t="shared" si="3"/>
        <v/>
      </c>
      <c r="AA15" s="56" t="str">
        <f t="shared" si="4"/>
        <v/>
      </c>
      <c r="AB15" s="56" t="str">
        <f t="shared" si="5"/>
        <v/>
      </c>
      <c r="AC15" s="56" t="str">
        <f t="shared" si="6"/>
        <v/>
      </c>
      <c r="AD15" s="56" t="str">
        <f t="shared" si="7"/>
        <v/>
      </c>
      <c r="AE15" s="56" t="str">
        <f t="shared" si="8"/>
        <v/>
      </c>
      <c r="AF15" s="56" t="str">
        <f t="shared" si="20"/>
        <v/>
      </c>
      <c r="AG15" s="56" t="str">
        <f t="shared" si="21"/>
        <v/>
      </c>
      <c r="AH15" s="56" t="str">
        <f t="shared" si="22"/>
        <v/>
      </c>
      <c r="AI15" s="56" t="str">
        <f t="shared" si="9"/>
        <v/>
      </c>
      <c r="AJ15" s="56">
        <f t="shared" si="23"/>
        <v>0</v>
      </c>
      <c r="AK15" s="56" t="str">
        <f t="shared" si="10"/>
        <v/>
      </c>
      <c r="AL15" s="56" t="str">
        <f t="shared" si="11"/>
        <v/>
      </c>
      <c r="AM15" s="56" t="str">
        <f t="shared" si="12"/>
        <v/>
      </c>
      <c r="AN15" s="56" t="str">
        <f t="shared" si="13"/>
        <v/>
      </c>
      <c r="AO15" s="56">
        <f t="shared" si="19"/>
        <v>0</v>
      </c>
      <c r="AP15" s="56" t="str">
        <f t="shared" si="14"/>
        <v/>
      </c>
      <c r="AQ15" s="56" t="str">
        <f t="shared" si="15"/>
        <v/>
      </c>
      <c r="AR15" s="56" t="str">
        <f t="shared" si="16"/>
        <v/>
      </c>
      <c r="AS15" s="90">
        <f t="shared" si="17"/>
        <v>0</v>
      </c>
    </row>
    <row r="16" spans="1:45" ht="14.25" x14ac:dyDescent="0.2">
      <c r="A16" s="57">
        <f t="shared" si="18"/>
        <v>9</v>
      </c>
      <c r="B16" s="181"/>
      <c r="C16" s="167"/>
      <c r="D16" s="167"/>
      <c r="E16" s="155"/>
      <c r="F16" s="45"/>
      <c r="G16" s="165"/>
      <c r="H16" s="149"/>
      <c r="I16" s="171"/>
      <c r="J16" s="185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0" t="str">
        <f t="shared" si="0"/>
        <v/>
      </c>
      <c r="X16" s="55" t="str">
        <f t="shared" si="1"/>
        <v/>
      </c>
      <c r="Y16" s="56" t="str">
        <f t="shared" si="2"/>
        <v/>
      </c>
      <c r="Z16" s="56" t="str">
        <f t="shared" si="3"/>
        <v/>
      </c>
      <c r="AA16" s="56" t="str">
        <f t="shared" si="4"/>
        <v/>
      </c>
      <c r="AB16" s="56" t="str">
        <f t="shared" si="5"/>
        <v/>
      </c>
      <c r="AC16" s="56" t="str">
        <f t="shared" si="6"/>
        <v/>
      </c>
      <c r="AD16" s="56" t="str">
        <f t="shared" si="7"/>
        <v/>
      </c>
      <c r="AE16" s="56" t="str">
        <f t="shared" si="8"/>
        <v/>
      </c>
      <c r="AF16" s="56" t="str">
        <f t="shared" si="20"/>
        <v/>
      </c>
      <c r="AG16" s="56" t="str">
        <f t="shared" si="21"/>
        <v/>
      </c>
      <c r="AH16" s="56" t="str">
        <f t="shared" si="22"/>
        <v/>
      </c>
      <c r="AI16" s="56" t="str">
        <f t="shared" si="9"/>
        <v/>
      </c>
      <c r="AJ16" s="56">
        <f t="shared" si="23"/>
        <v>0</v>
      </c>
      <c r="AK16" s="56" t="str">
        <f t="shared" si="10"/>
        <v/>
      </c>
      <c r="AL16" s="56" t="str">
        <f t="shared" si="11"/>
        <v/>
      </c>
      <c r="AM16" s="56" t="str">
        <f t="shared" si="12"/>
        <v/>
      </c>
      <c r="AN16" s="56" t="str">
        <f t="shared" si="13"/>
        <v/>
      </c>
      <c r="AO16" s="56">
        <f t="shared" si="19"/>
        <v>0</v>
      </c>
      <c r="AP16" s="56" t="str">
        <f t="shared" si="14"/>
        <v/>
      </c>
      <c r="AQ16" s="56" t="str">
        <f t="shared" si="15"/>
        <v/>
      </c>
      <c r="AR16" s="56" t="str">
        <f t="shared" si="16"/>
        <v/>
      </c>
      <c r="AS16" s="90">
        <f t="shared" si="17"/>
        <v>0</v>
      </c>
    </row>
    <row r="17" spans="1:45" ht="14.25" x14ac:dyDescent="0.2">
      <c r="A17" s="57">
        <f t="shared" si="18"/>
        <v>10</v>
      </c>
      <c r="B17" s="181"/>
      <c r="C17" s="167"/>
      <c r="D17" s="167"/>
      <c r="E17" s="155"/>
      <c r="F17" s="45"/>
      <c r="G17" s="165"/>
      <c r="H17" s="149"/>
      <c r="I17" s="171"/>
      <c r="J17" s="185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0" t="str">
        <f t="shared" si="0"/>
        <v/>
      </c>
      <c r="X17" s="55" t="str">
        <f t="shared" si="1"/>
        <v/>
      </c>
      <c r="Y17" s="56" t="str">
        <f t="shared" si="2"/>
        <v/>
      </c>
      <c r="Z17" s="56" t="str">
        <f t="shared" si="3"/>
        <v/>
      </c>
      <c r="AA17" s="56" t="str">
        <f t="shared" si="4"/>
        <v/>
      </c>
      <c r="AB17" s="56" t="str">
        <f t="shared" si="5"/>
        <v/>
      </c>
      <c r="AC17" s="56" t="str">
        <f t="shared" si="6"/>
        <v/>
      </c>
      <c r="AD17" s="56" t="str">
        <f t="shared" si="7"/>
        <v/>
      </c>
      <c r="AE17" s="56" t="str">
        <f t="shared" si="8"/>
        <v/>
      </c>
      <c r="AF17" s="56" t="str">
        <f t="shared" si="20"/>
        <v/>
      </c>
      <c r="AG17" s="56" t="str">
        <f t="shared" si="21"/>
        <v/>
      </c>
      <c r="AH17" s="56" t="str">
        <f t="shared" si="22"/>
        <v/>
      </c>
      <c r="AI17" s="56" t="str">
        <f t="shared" si="9"/>
        <v/>
      </c>
      <c r="AJ17" s="56">
        <f t="shared" si="23"/>
        <v>0</v>
      </c>
      <c r="AK17" s="56" t="str">
        <f t="shared" si="10"/>
        <v/>
      </c>
      <c r="AL17" s="56" t="str">
        <f t="shared" si="11"/>
        <v/>
      </c>
      <c r="AM17" s="56" t="str">
        <f t="shared" si="12"/>
        <v/>
      </c>
      <c r="AN17" s="56" t="str">
        <f t="shared" si="13"/>
        <v/>
      </c>
      <c r="AO17" s="56">
        <f t="shared" si="19"/>
        <v>0</v>
      </c>
      <c r="AP17" s="56" t="str">
        <f t="shared" si="14"/>
        <v/>
      </c>
      <c r="AQ17" s="56" t="str">
        <f t="shared" si="15"/>
        <v/>
      </c>
      <c r="AR17" s="56" t="str">
        <f t="shared" si="16"/>
        <v/>
      </c>
      <c r="AS17" s="90">
        <f t="shared" si="17"/>
        <v>0</v>
      </c>
    </row>
    <row r="18" spans="1:45" ht="14.25" x14ac:dyDescent="0.2">
      <c r="A18" s="57">
        <f t="shared" si="18"/>
        <v>11</v>
      </c>
      <c r="B18" s="181"/>
      <c r="C18" s="167"/>
      <c r="D18" s="167"/>
      <c r="E18" s="155"/>
      <c r="F18" s="45"/>
      <c r="G18" s="165"/>
      <c r="H18" s="149"/>
      <c r="I18" s="171"/>
      <c r="J18" s="185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0" t="str">
        <f t="shared" si="0"/>
        <v/>
      </c>
      <c r="X18" s="55" t="str">
        <f t="shared" si="1"/>
        <v/>
      </c>
      <c r="Y18" s="56" t="str">
        <f t="shared" si="2"/>
        <v/>
      </c>
      <c r="Z18" s="56" t="str">
        <f t="shared" si="3"/>
        <v/>
      </c>
      <c r="AA18" s="56" t="str">
        <f t="shared" si="4"/>
        <v/>
      </c>
      <c r="AB18" s="56" t="str">
        <f t="shared" si="5"/>
        <v/>
      </c>
      <c r="AC18" s="56" t="str">
        <f t="shared" si="6"/>
        <v/>
      </c>
      <c r="AD18" s="56" t="str">
        <f t="shared" si="7"/>
        <v/>
      </c>
      <c r="AE18" s="56" t="str">
        <f t="shared" si="8"/>
        <v/>
      </c>
      <c r="AF18" s="56" t="str">
        <f t="shared" si="20"/>
        <v/>
      </c>
      <c r="AG18" s="56" t="str">
        <f t="shared" si="21"/>
        <v/>
      </c>
      <c r="AH18" s="56" t="str">
        <f t="shared" si="22"/>
        <v/>
      </c>
      <c r="AI18" s="56" t="str">
        <f t="shared" si="9"/>
        <v/>
      </c>
      <c r="AJ18" s="56">
        <f t="shared" si="23"/>
        <v>0</v>
      </c>
      <c r="AK18" s="56" t="str">
        <f t="shared" si="10"/>
        <v/>
      </c>
      <c r="AL18" s="56" t="str">
        <f t="shared" si="11"/>
        <v/>
      </c>
      <c r="AM18" s="56" t="str">
        <f t="shared" si="12"/>
        <v/>
      </c>
      <c r="AN18" s="56" t="str">
        <f t="shared" si="13"/>
        <v/>
      </c>
      <c r="AO18" s="56">
        <f t="shared" si="19"/>
        <v>0</v>
      </c>
      <c r="AP18" s="56" t="str">
        <f t="shared" si="14"/>
        <v/>
      </c>
      <c r="AQ18" s="56" t="str">
        <f t="shared" si="15"/>
        <v/>
      </c>
      <c r="AR18" s="56" t="str">
        <f t="shared" si="16"/>
        <v/>
      </c>
      <c r="AS18" s="90">
        <f t="shared" si="17"/>
        <v>0</v>
      </c>
    </row>
    <row r="19" spans="1:45" ht="14.25" x14ac:dyDescent="0.2">
      <c r="A19" s="57">
        <f t="shared" si="18"/>
        <v>12</v>
      </c>
      <c r="B19" s="181"/>
      <c r="C19" s="167"/>
      <c r="D19" s="167"/>
      <c r="E19" s="155"/>
      <c r="F19" s="45"/>
      <c r="G19" s="165"/>
      <c r="H19" s="149"/>
      <c r="I19" s="171"/>
      <c r="J19" s="185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0" t="str">
        <f t="shared" si="0"/>
        <v/>
      </c>
      <c r="X19" s="55" t="str">
        <f t="shared" si="1"/>
        <v/>
      </c>
      <c r="Y19" s="56" t="str">
        <f t="shared" si="2"/>
        <v/>
      </c>
      <c r="Z19" s="56" t="str">
        <f t="shared" si="3"/>
        <v/>
      </c>
      <c r="AA19" s="56" t="str">
        <f t="shared" si="4"/>
        <v/>
      </c>
      <c r="AB19" s="56" t="str">
        <f t="shared" si="5"/>
        <v/>
      </c>
      <c r="AC19" s="56" t="str">
        <f t="shared" si="6"/>
        <v/>
      </c>
      <c r="AD19" s="56" t="str">
        <f t="shared" si="7"/>
        <v/>
      </c>
      <c r="AE19" s="56" t="str">
        <f t="shared" si="8"/>
        <v/>
      </c>
      <c r="AF19" s="56" t="str">
        <f t="shared" si="20"/>
        <v/>
      </c>
      <c r="AG19" s="56" t="str">
        <f t="shared" si="21"/>
        <v/>
      </c>
      <c r="AH19" s="56" t="str">
        <f t="shared" si="22"/>
        <v/>
      </c>
      <c r="AI19" s="56" t="str">
        <f t="shared" si="9"/>
        <v/>
      </c>
      <c r="AJ19" s="56">
        <f t="shared" si="23"/>
        <v>0</v>
      </c>
      <c r="AK19" s="56" t="str">
        <f t="shared" si="10"/>
        <v/>
      </c>
      <c r="AL19" s="56" t="str">
        <f t="shared" si="11"/>
        <v/>
      </c>
      <c r="AM19" s="56" t="str">
        <f t="shared" si="12"/>
        <v/>
      </c>
      <c r="AN19" s="56" t="str">
        <f t="shared" si="13"/>
        <v/>
      </c>
      <c r="AO19" s="56">
        <f t="shared" si="19"/>
        <v>0</v>
      </c>
      <c r="AP19" s="56" t="str">
        <f t="shared" si="14"/>
        <v/>
      </c>
      <c r="AQ19" s="56" t="str">
        <f t="shared" si="15"/>
        <v/>
      </c>
      <c r="AR19" s="56" t="str">
        <f t="shared" si="16"/>
        <v/>
      </c>
      <c r="AS19" s="90">
        <f t="shared" si="17"/>
        <v>0</v>
      </c>
    </row>
    <row r="20" spans="1:45" ht="15" x14ac:dyDescent="0.2">
      <c r="A20" s="57">
        <f t="shared" si="18"/>
        <v>13</v>
      </c>
      <c r="B20" s="58"/>
      <c r="C20" s="167"/>
      <c r="D20" s="167"/>
      <c r="E20" s="155"/>
      <c r="F20" s="45"/>
      <c r="G20" s="164"/>
      <c r="H20" s="151"/>
      <c r="I20" s="170"/>
      <c r="J20" s="158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0" t="str">
        <f t="shared" si="0"/>
        <v/>
      </c>
      <c r="X20" s="55" t="str">
        <f t="shared" si="1"/>
        <v/>
      </c>
      <c r="Y20" s="56" t="str">
        <f t="shared" si="2"/>
        <v/>
      </c>
      <c r="Z20" s="56" t="str">
        <f t="shared" si="3"/>
        <v/>
      </c>
      <c r="AA20" s="56" t="str">
        <f t="shared" si="4"/>
        <v/>
      </c>
      <c r="AB20" s="56" t="str">
        <f t="shared" si="5"/>
        <v/>
      </c>
      <c r="AC20" s="56" t="str">
        <f t="shared" si="6"/>
        <v/>
      </c>
      <c r="AD20" s="56" t="str">
        <f t="shared" si="7"/>
        <v/>
      </c>
      <c r="AE20" s="56" t="str">
        <f t="shared" si="8"/>
        <v/>
      </c>
      <c r="AF20" s="56" t="str">
        <f t="shared" si="20"/>
        <v/>
      </c>
      <c r="AG20" s="56" t="str">
        <f t="shared" si="21"/>
        <v/>
      </c>
      <c r="AH20" s="56" t="str">
        <f t="shared" si="22"/>
        <v/>
      </c>
      <c r="AI20" s="56" t="str">
        <f t="shared" si="9"/>
        <v/>
      </c>
      <c r="AJ20" s="56">
        <f t="shared" si="23"/>
        <v>0</v>
      </c>
      <c r="AK20" s="56" t="str">
        <f t="shared" si="10"/>
        <v/>
      </c>
      <c r="AL20" s="56" t="str">
        <f t="shared" si="11"/>
        <v/>
      </c>
      <c r="AM20" s="56" t="str">
        <f t="shared" si="12"/>
        <v/>
      </c>
      <c r="AN20" s="56" t="str">
        <f t="shared" si="13"/>
        <v/>
      </c>
      <c r="AO20" s="56">
        <f t="shared" si="19"/>
        <v>0</v>
      </c>
      <c r="AP20" s="56" t="str">
        <f t="shared" si="14"/>
        <v/>
      </c>
      <c r="AQ20" s="56" t="str">
        <f t="shared" si="15"/>
        <v/>
      </c>
      <c r="AR20" s="56" t="str">
        <f t="shared" si="16"/>
        <v/>
      </c>
      <c r="AS20" s="90">
        <f t="shared" si="17"/>
        <v>0</v>
      </c>
    </row>
    <row r="21" spans="1:45" ht="15" x14ac:dyDescent="0.2">
      <c r="A21" s="57">
        <f t="shared" si="18"/>
        <v>14</v>
      </c>
      <c r="B21" s="58"/>
      <c r="C21" s="167"/>
      <c r="D21" s="167"/>
      <c r="E21" s="155"/>
      <c r="F21" s="45"/>
      <c r="G21" s="164"/>
      <c r="H21" s="151"/>
      <c r="I21" s="170"/>
      <c r="J21" s="158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0" t="str">
        <f t="shared" si="0"/>
        <v/>
      </c>
      <c r="X21" s="55" t="str">
        <f t="shared" si="1"/>
        <v/>
      </c>
      <c r="Y21" s="56" t="str">
        <f t="shared" si="2"/>
        <v/>
      </c>
      <c r="Z21" s="56" t="str">
        <f t="shared" si="3"/>
        <v/>
      </c>
      <c r="AA21" s="56" t="str">
        <f t="shared" si="4"/>
        <v/>
      </c>
      <c r="AB21" s="56" t="str">
        <f t="shared" si="5"/>
        <v/>
      </c>
      <c r="AC21" s="56" t="str">
        <f t="shared" si="6"/>
        <v/>
      </c>
      <c r="AD21" s="56" t="str">
        <f t="shared" si="7"/>
        <v/>
      </c>
      <c r="AE21" s="56" t="str">
        <f t="shared" si="8"/>
        <v/>
      </c>
      <c r="AF21" s="56" t="str">
        <f t="shared" si="20"/>
        <v/>
      </c>
      <c r="AG21" s="56" t="str">
        <f t="shared" si="21"/>
        <v/>
      </c>
      <c r="AH21" s="56" t="str">
        <f t="shared" si="22"/>
        <v/>
      </c>
      <c r="AI21" s="56" t="str">
        <f t="shared" si="9"/>
        <v/>
      </c>
      <c r="AJ21" s="56">
        <f t="shared" si="23"/>
        <v>0</v>
      </c>
      <c r="AK21" s="56" t="str">
        <f t="shared" si="10"/>
        <v/>
      </c>
      <c r="AL21" s="56" t="str">
        <f t="shared" si="11"/>
        <v/>
      </c>
      <c r="AM21" s="56" t="str">
        <f t="shared" si="12"/>
        <v/>
      </c>
      <c r="AN21" s="56" t="str">
        <f t="shared" si="13"/>
        <v/>
      </c>
      <c r="AO21" s="56">
        <f t="shared" si="19"/>
        <v>0</v>
      </c>
      <c r="AP21" s="56" t="str">
        <f t="shared" si="14"/>
        <v/>
      </c>
      <c r="AQ21" s="56" t="str">
        <f t="shared" si="15"/>
        <v/>
      </c>
      <c r="AR21" s="56" t="str">
        <f t="shared" si="16"/>
        <v/>
      </c>
      <c r="AS21" s="90">
        <f t="shared" si="17"/>
        <v>0</v>
      </c>
    </row>
    <row r="22" spans="1:45" ht="15" x14ac:dyDescent="0.2">
      <c r="A22" s="57">
        <f t="shared" si="18"/>
        <v>15</v>
      </c>
      <c r="B22" s="58"/>
      <c r="C22" s="167"/>
      <c r="D22" s="167"/>
      <c r="E22" s="155"/>
      <c r="F22" s="45"/>
      <c r="G22" s="165"/>
      <c r="H22" s="151"/>
      <c r="I22" s="171"/>
      <c r="J22" s="159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0" t="str">
        <f t="shared" si="0"/>
        <v/>
      </c>
      <c r="X22" s="55" t="str">
        <f t="shared" si="1"/>
        <v/>
      </c>
      <c r="Y22" s="56" t="str">
        <f t="shared" si="2"/>
        <v/>
      </c>
      <c r="Z22" s="56" t="str">
        <f t="shared" si="3"/>
        <v/>
      </c>
      <c r="AA22" s="56" t="str">
        <f t="shared" si="4"/>
        <v/>
      </c>
      <c r="AB22" s="56" t="str">
        <f t="shared" si="5"/>
        <v/>
      </c>
      <c r="AC22" s="56" t="str">
        <f t="shared" si="6"/>
        <v/>
      </c>
      <c r="AD22" s="56" t="str">
        <f t="shared" si="7"/>
        <v/>
      </c>
      <c r="AE22" s="56" t="str">
        <f t="shared" si="8"/>
        <v/>
      </c>
      <c r="AF22" s="56" t="str">
        <f t="shared" si="20"/>
        <v/>
      </c>
      <c r="AG22" s="56" t="str">
        <f t="shared" si="21"/>
        <v/>
      </c>
      <c r="AH22" s="56" t="str">
        <f t="shared" si="22"/>
        <v/>
      </c>
      <c r="AI22" s="56" t="str">
        <f t="shared" si="9"/>
        <v/>
      </c>
      <c r="AJ22" s="56">
        <f t="shared" si="23"/>
        <v>0</v>
      </c>
      <c r="AK22" s="56" t="str">
        <f t="shared" si="10"/>
        <v/>
      </c>
      <c r="AL22" s="56" t="str">
        <f t="shared" si="11"/>
        <v/>
      </c>
      <c r="AM22" s="56" t="str">
        <f t="shared" si="12"/>
        <v/>
      </c>
      <c r="AN22" s="56" t="str">
        <f t="shared" si="13"/>
        <v/>
      </c>
      <c r="AO22" s="56">
        <f t="shared" si="19"/>
        <v>0</v>
      </c>
      <c r="AP22" s="56" t="str">
        <f t="shared" si="14"/>
        <v/>
      </c>
      <c r="AQ22" s="56" t="str">
        <f t="shared" si="15"/>
        <v/>
      </c>
      <c r="AR22" s="56" t="str">
        <f t="shared" si="16"/>
        <v/>
      </c>
      <c r="AS22" s="90">
        <f t="shared" si="17"/>
        <v>0</v>
      </c>
    </row>
    <row r="23" spans="1:45" ht="15" x14ac:dyDescent="0.2">
      <c r="A23" s="57">
        <f t="shared" si="18"/>
        <v>16</v>
      </c>
      <c r="B23" s="58"/>
      <c r="C23" s="167"/>
      <c r="D23" s="167"/>
      <c r="E23" s="155"/>
      <c r="F23" s="45"/>
      <c r="G23" s="164"/>
      <c r="H23" s="151"/>
      <c r="I23" s="170"/>
      <c r="J23" s="158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0" t="str">
        <f t="shared" si="0"/>
        <v/>
      </c>
      <c r="X23" s="55" t="str">
        <f t="shared" si="1"/>
        <v/>
      </c>
      <c r="Y23" s="56" t="str">
        <f t="shared" si="2"/>
        <v/>
      </c>
      <c r="Z23" s="56" t="str">
        <f t="shared" si="3"/>
        <v/>
      </c>
      <c r="AA23" s="56" t="str">
        <f t="shared" si="4"/>
        <v/>
      </c>
      <c r="AB23" s="56" t="str">
        <f t="shared" si="5"/>
        <v/>
      </c>
      <c r="AC23" s="56" t="str">
        <f t="shared" si="6"/>
        <v/>
      </c>
      <c r="AD23" s="56" t="str">
        <f t="shared" si="7"/>
        <v/>
      </c>
      <c r="AE23" s="56" t="str">
        <f t="shared" si="8"/>
        <v/>
      </c>
      <c r="AF23" s="56" t="str">
        <f t="shared" si="20"/>
        <v/>
      </c>
      <c r="AG23" s="56" t="str">
        <f t="shared" si="21"/>
        <v/>
      </c>
      <c r="AH23" s="56" t="str">
        <f t="shared" si="22"/>
        <v/>
      </c>
      <c r="AI23" s="56" t="str">
        <f t="shared" si="9"/>
        <v/>
      </c>
      <c r="AJ23" s="56">
        <f t="shared" si="23"/>
        <v>0</v>
      </c>
      <c r="AK23" s="56" t="str">
        <f t="shared" si="10"/>
        <v/>
      </c>
      <c r="AL23" s="56" t="str">
        <f t="shared" si="11"/>
        <v/>
      </c>
      <c r="AM23" s="56" t="str">
        <f t="shared" si="12"/>
        <v/>
      </c>
      <c r="AN23" s="56" t="str">
        <f t="shared" si="13"/>
        <v/>
      </c>
      <c r="AO23" s="56">
        <f t="shared" si="19"/>
        <v>0</v>
      </c>
      <c r="AP23" s="56" t="str">
        <f t="shared" si="14"/>
        <v/>
      </c>
      <c r="AQ23" s="56" t="str">
        <f t="shared" si="15"/>
        <v/>
      </c>
      <c r="AR23" s="56" t="str">
        <f t="shared" si="16"/>
        <v/>
      </c>
      <c r="AS23" s="90">
        <f t="shared" si="17"/>
        <v>0</v>
      </c>
    </row>
    <row r="24" spans="1:45" ht="15" x14ac:dyDescent="0.2">
      <c r="A24" s="57">
        <f t="shared" si="18"/>
        <v>17</v>
      </c>
      <c r="B24" s="58"/>
      <c r="C24" s="167"/>
      <c r="D24" s="167"/>
      <c r="E24" s="155"/>
      <c r="F24" s="45"/>
      <c r="G24" s="164"/>
      <c r="H24" s="151"/>
      <c r="I24" s="170"/>
      <c r="J24" s="158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0" t="str">
        <f t="shared" si="0"/>
        <v/>
      </c>
      <c r="X24" s="55" t="str">
        <f t="shared" si="1"/>
        <v/>
      </c>
      <c r="Y24" s="56" t="str">
        <f t="shared" si="2"/>
        <v/>
      </c>
      <c r="Z24" s="56" t="str">
        <f t="shared" si="3"/>
        <v/>
      </c>
      <c r="AA24" s="56" t="str">
        <f t="shared" si="4"/>
        <v/>
      </c>
      <c r="AB24" s="56" t="str">
        <f t="shared" si="5"/>
        <v/>
      </c>
      <c r="AC24" s="56" t="str">
        <f t="shared" si="6"/>
        <v/>
      </c>
      <c r="AD24" s="56" t="str">
        <f t="shared" si="7"/>
        <v/>
      </c>
      <c r="AE24" s="56" t="str">
        <f t="shared" si="8"/>
        <v/>
      </c>
      <c r="AF24" s="56" t="str">
        <f t="shared" si="20"/>
        <v/>
      </c>
      <c r="AG24" s="56" t="str">
        <f t="shared" si="21"/>
        <v/>
      </c>
      <c r="AH24" s="56" t="str">
        <f t="shared" si="22"/>
        <v/>
      </c>
      <c r="AI24" s="56" t="str">
        <f t="shared" si="9"/>
        <v/>
      </c>
      <c r="AJ24" s="56">
        <f t="shared" si="23"/>
        <v>0</v>
      </c>
      <c r="AK24" s="56" t="str">
        <f t="shared" si="10"/>
        <v/>
      </c>
      <c r="AL24" s="56" t="str">
        <f t="shared" si="11"/>
        <v/>
      </c>
      <c r="AM24" s="56" t="str">
        <f t="shared" si="12"/>
        <v/>
      </c>
      <c r="AN24" s="56" t="str">
        <f t="shared" si="13"/>
        <v/>
      </c>
      <c r="AO24" s="56">
        <f t="shared" si="19"/>
        <v>0</v>
      </c>
      <c r="AP24" s="56" t="str">
        <f t="shared" si="14"/>
        <v/>
      </c>
      <c r="AQ24" s="56" t="str">
        <f t="shared" si="15"/>
        <v/>
      </c>
      <c r="AR24" s="56" t="str">
        <f t="shared" si="16"/>
        <v/>
      </c>
      <c r="AS24" s="90">
        <f t="shared" si="17"/>
        <v>0</v>
      </c>
    </row>
    <row r="25" spans="1:45" ht="15" x14ac:dyDescent="0.2">
      <c r="A25" s="57">
        <f t="shared" si="18"/>
        <v>18</v>
      </c>
      <c r="B25" s="58"/>
      <c r="C25" s="167"/>
      <c r="D25" s="167"/>
      <c r="E25" s="155"/>
      <c r="F25" s="45"/>
      <c r="G25" s="164"/>
      <c r="H25" s="151"/>
      <c r="I25" s="170"/>
      <c r="J25" s="158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0" t="str">
        <f t="shared" si="0"/>
        <v/>
      </c>
      <c r="X25" s="55" t="str">
        <f t="shared" si="1"/>
        <v/>
      </c>
      <c r="Y25" s="56" t="str">
        <f t="shared" si="2"/>
        <v/>
      </c>
      <c r="Z25" s="56" t="str">
        <f t="shared" si="3"/>
        <v/>
      </c>
      <c r="AA25" s="56" t="str">
        <f t="shared" si="4"/>
        <v/>
      </c>
      <c r="AB25" s="56" t="str">
        <f t="shared" si="5"/>
        <v/>
      </c>
      <c r="AC25" s="56" t="str">
        <f t="shared" si="6"/>
        <v/>
      </c>
      <c r="AD25" s="56" t="str">
        <f t="shared" si="7"/>
        <v/>
      </c>
      <c r="AE25" s="56" t="str">
        <f t="shared" si="8"/>
        <v/>
      </c>
      <c r="AF25" s="56" t="str">
        <f t="shared" si="20"/>
        <v/>
      </c>
      <c r="AG25" s="56" t="str">
        <f t="shared" si="21"/>
        <v/>
      </c>
      <c r="AH25" s="56" t="str">
        <f t="shared" si="22"/>
        <v/>
      </c>
      <c r="AI25" s="56" t="str">
        <f t="shared" si="9"/>
        <v/>
      </c>
      <c r="AJ25" s="56">
        <f t="shared" si="23"/>
        <v>0</v>
      </c>
      <c r="AK25" s="56" t="str">
        <f t="shared" si="10"/>
        <v/>
      </c>
      <c r="AL25" s="56" t="str">
        <f t="shared" si="11"/>
        <v/>
      </c>
      <c r="AM25" s="56" t="str">
        <f t="shared" si="12"/>
        <v/>
      </c>
      <c r="AN25" s="56" t="str">
        <f t="shared" si="13"/>
        <v/>
      </c>
      <c r="AO25" s="56">
        <f t="shared" si="19"/>
        <v>0</v>
      </c>
      <c r="AP25" s="56" t="str">
        <f t="shared" si="14"/>
        <v/>
      </c>
      <c r="AQ25" s="56" t="str">
        <f t="shared" si="15"/>
        <v/>
      </c>
      <c r="AR25" s="56" t="str">
        <f t="shared" si="16"/>
        <v/>
      </c>
      <c r="AS25" s="90">
        <f t="shared" si="17"/>
        <v>0</v>
      </c>
    </row>
    <row r="26" spans="1:45" ht="15" x14ac:dyDescent="0.2">
      <c r="A26" s="57">
        <f t="shared" si="18"/>
        <v>19</v>
      </c>
      <c r="B26" s="58"/>
      <c r="C26" s="167"/>
      <c r="D26" s="167"/>
      <c r="E26" s="155"/>
      <c r="F26" s="45"/>
      <c r="G26" s="164"/>
      <c r="H26" s="151"/>
      <c r="I26" s="170"/>
      <c r="J26" s="158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0" t="str">
        <f t="shared" si="0"/>
        <v/>
      </c>
      <c r="X26" s="55" t="str">
        <f t="shared" si="1"/>
        <v/>
      </c>
      <c r="Y26" s="56" t="str">
        <f t="shared" si="2"/>
        <v/>
      </c>
      <c r="Z26" s="56" t="str">
        <f t="shared" si="3"/>
        <v/>
      </c>
      <c r="AA26" s="56" t="str">
        <f t="shared" si="4"/>
        <v/>
      </c>
      <c r="AB26" s="56" t="str">
        <f t="shared" si="5"/>
        <v/>
      </c>
      <c r="AC26" s="56" t="str">
        <f t="shared" si="6"/>
        <v/>
      </c>
      <c r="AD26" s="56" t="str">
        <f t="shared" si="7"/>
        <v/>
      </c>
      <c r="AE26" s="56" t="str">
        <f t="shared" si="8"/>
        <v/>
      </c>
      <c r="AF26" s="56" t="str">
        <f t="shared" si="20"/>
        <v/>
      </c>
      <c r="AG26" s="56" t="str">
        <f t="shared" si="21"/>
        <v/>
      </c>
      <c r="AH26" s="56" t="str">
        <f t="shared" si="22"/>
        <v/>
      </c>
      <c r="AI26" s="56" t="str">
        <f t="shared" si="9"/>
        <v/>
      </c>
      <c r="AJ26" s="56">
        <f t="shared" si="23"/>
        <v>0</v>
      </c>
      <c r="AK26" s="56" t="str">
        <f t="shared" si="10"/>
        <v/>
      </c>
      <c r="AL26" s="56" t="str">
        <f t="shared" si="11"/>
        <v/>
      </c>
      <c r="AM26" s="56" t="str">
        <f t="shared" si="12"/>
        <v/>
      </c>
      <c r="AN26" s="56" t="str">
        <f t="shared" si="13"/>
        <v/>
      </c>
      <c r="AO26" s="56">
        <f t="shared" si="19"/>
        <v>0</v>
      </c>
      <c r="AP26" s="56" t="str">
        <f t="shared" si="14"/>
        <v/>
      </c>
      <c r="AQ26" s="56" t="str">
        <f t="shared" si="15"/>
        <v/>
      </c>
      <c r="AR26" s="56" t="str">
        <f t="shared" si="16"/>
        <v/>
      </c>
      <c r="AS26" s="90">
        <f t="shared" si="17"/>
        <v>0</v>
      </c>
    </row>
    <row r="27" spans="1:45" ht="15.75" thickBot="1" x14ac:dyDescent="0.25">
      <c r="A27" s="68">
        <f t="shared" si="18"/>
        <v>20</v>
      </c>
      <c r="B27" s="59"/>
      <c r="C27" s="166"/>
      <c r="D27" s="166"/>
      <c r="E27" s="154"/>
      <c r="F27" s="48"/>
      <c r="G27" s="162"/>
      <c r="H27" s="152"/>
      <c r="I27" s="168"/>
      <c r="J27" s="160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3" t="str">
        <f t="shared" si="0"/>
        <v/>
      </c>
      <c r="X27" s="60" t="str">
        <f t="shared" si="1"/>
        <v/>
      </c>
      <c r="Y27" s="61" t="str">
        <f t="shared" si="2"/>
        <v/>
      </c>
      <c r="Z27" s="61" t="str">
        <f t="shared" si="3"/>
        <v/>
      </c>
      <c r="AA27" s="61" t="str">
        <f t="shared" si="4"/>
        <v/>
      </c>
      <c r="AB27" s="61" t="str">
        <f t="shared" si="5"/>
        <v/>
      </c>
      <c r="AC27" s="61" t="str">
        <f t="shared" si="6"/>
        <v/>
      </c>
      <c r="AD27" s="61" t="str">
        <f t="shared" si="7"/>
        <v/>
      </c>
      <c r="AE27" s="61" t="str">
        <f t="shared" si="8"/>
        <v/>
      </c>
      <c r="AF27" s="61" t="str">
        <f t="shared" si="20"/>
        <v/>
      </c>
      <c r="AG27" s="61" t="str">
        <f t="shared" si="21"/>
        <v/>
      </c>
      <c r="AH27" s="61" t="str">
        <f t="shared" si="22"/>
        <v/>
      </c>
      <c r="AI27" s="61" t="str">
        <f t="shared" si="9"/>
        <v/>
      </c>
      <c r="AJ27" s="61">
        <f t="shared" si="23"/>
        <v>0</v>
      </c>
      <c r="AK27" s="61" t="str">
        <f t="shared" si="10"/>
        <v/>
      </c>
      <c r="AL27" s="61" t="str">
        <f t="shared" si="11"/>
        <v/>
      </c>
      <c r="AM27" s="61" t="str">
        <f t="shared" si="12"/>
        <v/>
      </c>
      <c r="AN27" s="61" t="str">
        <f t="shared" si="13"/>
        <v/>
      </c>
      <c r="AO27" s="61">
        <f t="shared" si="19"/>
        <v>0</v>
      </c>
      <c r="AP27" s="61" t="str">
        <f t="shared" si="14"/>
        <v/>
      </c>
      <c r="AQ27" s="61" t="str">
        <f t="shared" si="15"/>
        <v/>
      </c>
      <c r="AR27" s="117" t="str">
        <f t="shared" si="16"/>
        <v/>
      </c>
      <c r="AS27" s="91">
        <f t="shared" si="17"/>
        <v>0</v>
      </c>
    </row>
  </sheetData>
  <sheetProtection algorithmName="SHA-512" hashValue="udxlEHpNkkEhAGHoZA3xz9Suhb0sY3Q0kjeRPKCIoZkPnjdKouO0uENgm+TBmxljZqsXBV0viEmqsILFCTdGig==" saltValue="jPnFiRksQlcI2s2zkWO+9w==" spinCount="100000" sheet="1" objects="1" scenarios="1"/>
  <mergeCells count="30">
    <mergeCell ref="AF5:AI5"/>
    <mergeCell ref="AB6:AC6"/>
    <mergeCell ref="AD6:AE6"/>
    <mergeCell ref="K6:M6"/>
    <mergeCell ref="N6:P6"/>
    <mergeCell ref="Q6:S6"/>
    <mergeCell ref="T6:V6"/>
    <mergeCell ref="X6:Y6"/>
    <mergeCell ref="Z6:AA6"/>
    <mergeCell ref="AK5:AO5"/>
    <mergeCell ref="T2:V2"/>
    <mergeCell ref="K3:M3"/>
    <mergeCell ref="N3:P3"/>
    <mergeCell ref="Q3:S3"/>
    <mergeCell ref="T3:V3"/>
    <mergeCell ref="W3:W5"/>
    <mergeCell ref="K4:M4"/>
    <mergeCell ref="N4:P4"/>
    <mergeCell ref="Q4:S4"/>
    <mergeCell ref="T4:V4"/>
    <mergeCell ref="Q2:S2"/>
    <mergeCell ref="K5:M5"/>
    <mergeCell ref="N5:P5"/>
    <mergeCell ref="Q5:S5"/>
    <mergeCell ref="T5:V5"/>
    <mergeCell ref="A1:A2"/>
    <mergeCell ref="C1:D1"/>
    <mergeCell ref="G1:J1"/>
    <mergeCell ref="K2:M2"/>
    <mergeCell ref="N2:P2"/>
  </mergeCells>
  <dataValidations count="9">
    <dataValidation type="list" allowBlank="1" showInputMessage="1" showErrorMessage="1" error="Entry must be M or F" sqref="H8:H27">
      <formula1>"M, F"</formula1>
    </dataValidation>
    <dataValidation allowBlank="1" showDropDown="1" showInputMessage="1" showErrorMessage="1" sqref="W8:W27"/>
    <dataValidation type="list" allowBlank="1" showInputMessage="1" showErrorMessage="1" sqref="M8:M27 V8:V27 P8:P27 S8:S27">
      <formula1>PrevSeasons</formula1>
    </dataValidation>
    <dataValidation type="list" allowBlank="1" showInputMessage="1" showErrorMessage="1" promptTitle="Last Grade played by player" sqref="T8:T27">
      <formula1>PreviousGrade</formula1>
    </dataValidation>
    <dataValidation type="list" allowBlank="1" showInputMessage="1" showErrorMessage="1" sqref="L8:L27 O8:O27 U8:U27 R8:R27">
      <formula1>PreviousPosition</formula1>
    </dataValidation>
    <dataValidation type="list" allowBlank="1" showInputMessage="1" showErrorMessage="1" promptTitle="Last Grade played by player" sqref="K8:K27">
      <formula1>STGBAGrades</formula1>
    </dataValidation>
    <dataValidation type="list" allowBlank="1" showInputMessage="1" showErrorMessage="1" promptTitle="Last Grade played by player" sqref="N8:N27">
      <formula1>CSMLBAGrades</formula1>
    </dataValidation>
    <dataValidation type="list" allowBlank="1" showInputMessage="1" showErrorMessage="1" promptTitle="Last Grade played by player" sqref="Q8:Q27">
      <formula1>JuniorGrades</formula1>
    </dataValidation>
    <dataValidation type="list" allowBlank="1" showInputMessage="1" showErrorMessage="1" sqref="G1">
      <formula1>AllClubs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26</vt:i4>
      </vt:variant>
    </vt:vector>
  </HeadingPairs>
  <TitlesOfParts>
    <vt:vector size="39" baseType="lpstr">
      <vt:lpstr>Clubs</vt:lpstr>
      <vt:lpstr>Grading Score Table</vt:lpstr>
      <vt:lpstr>Team A</vt:lpstr>
      <vt:lpstr>Team B</vt:lpstr>
      <vt:lpstr>Team C</vt:lpstr>
      <vt:lpstr>Team D</vt:lpstr>
      <vt:lpstr>Team E</vt:lpstr>
      <vt:lpstr>Team F</vt:lpstr>
      <vt:lpstr>Team G</vt:lpstr>
      <vt:lpstr>Team H</vt:lpstr>
      <vt:lpstr>Team I</vt:lpstr>
      <vt:lpstr>Team J</vt:lpstr>
      <vt:lpstr>Team K</vt:lpstr>
      <vt:lpstr>AgeTable</vt:lpstr>
      <vt:lpstr>AllClubs</vt:lpstr>
      <vt:lpstr>CatcherPoints</vt:lpstr>
      <vt:lpstr>CSMLBAGrades</vt:lpstr>
      <vt:lpstr>CutOffAge</vt:lpstr>
      <vt:lpstr>JuniorGrades</vt:lpstr>
      <vt:lpstr>Pitcher</vt:lpstr>
      <vt:lpstr>PitcherPoints</vt:lpstr>
      <vt:lpstr>PreviousGrade</vt:lpstr>
      <vt:lpstr>PreviousGradePoints</vt:lpstr>
      <vt:lpstr>PreviousPosition</vt:lpstr>
      <vt:lpstr>PreviousPositionPoints</vt:lpstr>
      <vt:lpstr>PreviousPositionPts</vt:lpstr>
      <vt:lpstr>PrevSeasons</vt:lpstr>
      <vt:lpstr>'Team A'!Print_Area</vt:lpstr>
      <vt:lpstr>'Team B'!Print_Area</vt:lpstr>
      <vt:lpstr>'Team C'!Print_Area</vt:lpstr>
      <vt:lpstr>'Team D'!Print_Area</vt:lpstr>
      <vt:lpstr>'Team E'!Print_Area</vt:lpstr>
      <vt:lpstr>'Team F'!Print_Area</vt:lpstr>
      <vt:lpstr>'Team G'!Print_Area</vt:lpstr>
      <vt:lpstr>'Team H'!Print_Area</vt:lpstr>
      <vt:lpstr>'Team I'!Print_Area</vt:lpstr>
      <vt:lpstr>'Team J'!Print_Area</vt:lpstr>
      <vt:lpstr>'Team K'!Print_Area</vt:lpstr>
      <vt:lpstr>STGBAGrades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CSMLBA Registration Matrix</dc:title>
  <dc:creator>Hitchcock</dc:creator>
  <cp:lastModifiedBy>Stuart Hitchcock</cp:lastModifiedBy>
  <dcterms:created xsi:type="dcterms:W3CDTF">2011-07-19T08:38:53Z</dcterms:created>
  <dcterms:modified xsi:type="dcterms:W3CDTF">2018-02-20T00:28:53Z</dcterms:modified>
</cp:coreProperties>
</file>