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970" yWindow="30" windowWidth="11340" windowHeight="6540" tabRatio="869" activeTab="1"/>
  </bookViews>
  <sheets>
    <sheet name="Draw - Year 7" sheetId="1" r:id="rId1"/>
    <sheet name="Draw - Year 8" sheetId="2" r:id="rId2"/>
    <sheet name="Draw - Inters" sheetId="3" r:id="rId3"/>
    <sheet name="Draw - Seniors" sheetId="4" r:id="rId4"/>
    <sheet name="Dendy Park - Map" sheetId="5" r:id="rId5"/>
  </sheets>
  <definedNames>
    <definedName name="_xlnm.Print_Area" localSheetId="4">'Dendy Park - Map'!$B$2:$CN$27</definedName>
    <definedName name="_xlnm.Print_Area" localSheetId="2">'Draw - Inters'!$B$2:$S$48</definedName>
    <definedName name="_xlnm.Print_Area" localSheetId="3">'Draw - Seniors'!$B$2:$R$48</definedName>
    <definedName name="_xlnm.Print_Area" localSheetId="0">'Draw - Year 7'!$B$2:$R$48</definedName>
    <definedName name="_xlnm.Print_Area" localSheetId="1">'Draw - Year 8'!$B$2:$R$48</definedName>
  </definedNames>
  <calcPr fullCalcOnLoad="1"/>
</workbook>
</file>

<file path=xl/sharedStrings.xml><?xml version="1.0" encoding="utf-8"?>
<sst xmlns="http://schemas.openxmlformats.org/spreadsheetml/2006/main" count="820" uniqueCount="133">
  <si>
    <t>Win</t>
  </si>
  <si>
    <t>Loss</t>
  </si>
  <si>
    <t>For</t>
  </si>
  <si>
    <t>Place</t>
  </si>
  <si>
    <t>SENIOR GIRLS</t>
  </si>
  <si>
    <t>YEAR 8 GIRLS</t>
  </si>
  <si>
    <t>YEAR 7 GIRLS</t>
  </si>
  <si>
    <t>INTERMEDIATE GIRLS</t>
  </si>
  <si>
    <t>HALLAM</t>
  </si>
  <si>
    <t>vs</t>
  </si>
  <si>
    <t>The Champion teams will be decided on matches won.</t>
  </si>
  <si>
    <t xml:space="preserve">If two teams have won an equal number of matches, then the team that won the head-to-head match </t>
  </si>
  <si>
    <t>between the two tied teams will be declared the winner.</t>
  </si>
  <si>
    <t>Set</t>
  </si>
  <si>
    <t>Pts</t>
  </si>
  <si>
    <t>Draw</t>
  </si>
  <si>
    <t xml:space="preserve"> </t>
  </si>
  <si>
    <t>YEAR 7 BOYS</t>
  </si>
  <si>
    <t>Courts 14 &amp; 15</t>
  </si>
  <si>
    <t>Courts 12 &amp; 13</t>
  </si>
  <si>
    <t>SENIOR BOYS</t>
  </si>
  <si>
    <t>INTERMEDIATE BOYS</t>
  </si>
  <si>
    <t>MENTONE</t>
  </si>
  <si>
    <t>BRIGHTON</t>
  </si>
  <si>
    <t>Courts 5 &amp; 6</t>
  </si>
  <si>
    <t>Courts 7 &amp; 8</t>
  </si>
  <si>
    <t>9:00 - 11:15</t>
  </si>
  <si>
    <t>11:15 - 1:30</t>
  </si>
  <si>
    <t>1:30 - 3:45</t>
  </si>
  <si>
    <t>Courts 4 &amp; 9</t>
  </si>
  <si>
    <t>Courts 10 &amp; 11</t>
  </si>
  <si>
    <t>Courts 16 &amp; 17</t>
  </si>
  <si>
    <t>Courts 18 &amp; 19</t>
  </si>
  <si>
    <t>YEAR 8 BOYS</t>
  </si>
  <si>
    <t>BERWICK</t>
  </si>
  <si>
    <t>COURT           19</t>
  </si>
  <si>
    <t>COURT           18</t>
  </si>
  <si>
    <t>COURT           17</t>
  </si>
  <si>
    <t>COURT           16</t>
  </si>
  <si>
    <t>COURT           15</t>
  </si>
  <si>
    <t>COURT           14</t>
  </si>
  <si>
    <t>COURT           13</t>
  </si>
  <si>
    <t>COURT          12</t>
  </si>
  <si>
    <t>COURT           11</t>
  </si>
  <si>
    <t>COURT           10</t>
  </si>
  <si>
    <t>COURT           9</t>
  </si>
  <si>
    <t>COURT           8</t>
  </si>
  <si>
    <t>COURT           7</t>
  </si>
  <si>
    <t>COURT           6</t>
  </si>
  <si>
    <t>COURT           5</t>
  </si>
  <si>
    <t>COURT           4</t>
  </si>
  <si>
    <t>COURT           3</t>
  </si>
  <si>
    <t>COURT           2</t>
  </si>
  <si>
    <t>COURT           1</t>
  </si>
  <si>
    <t>CLUB HOUSE</t>
  </si>
  <si>
    <t>CHELTENHAM</t>
  </si>
  <si>
    <t>KOOWEERUP</t>
  </si>
  <si>
    <t>PAKENHAM</t>
  </si>
  <si>
    <t>FOUNTAIN GATE</t>
  </si>
  <si>
    <t>DANDENONG</t>
  </si>
  <si>
    <t>FRANKSTON</t>
  </si>
  <si>
    <t>MT ELIZA</t>
  </si>
  <si>
    <t>LYNDALE</t>
  </si>
  <si>
    <t>COOMOORA</t>
  </si>
  <si>
    <t>BAIRNSDALE</t>
  </si>
  <si>
    <t>BENTLEIGH</t>
  </si>
  <si>
    <t>CANN RIVER</t>
  </si>
  <si>
    <t>CARWATHA</t>
  </si>
  <si>
    <t>CHANDLER</t>
  </si>
  <si>
    <t>CLEELAND</t>
  </si>
  <si>
    <t>CRANBOURNE</t>
  </si>
  <si>
    <t>DOVETON</t>
  </si>
  <si>
    <t>DROMANA</t>
  </si>
  <si>
    <t>DROUIN</t>
  </si>
  <si>
    <t>ENDEAVOUR HILLS</t>
  </si>
  <si>
    <t>GLENEAGLES</t>
  </si>
  <si>
    <t>HAMPTON PARK</t>
  </si>
  <si>
    <t>HEATHERHILL</t>
  </si>
  <si>
    <t>KAMBRYA</t>
  </si>
  <si>
    <t>KARINGAL PARK</t>
  </si>
  <si>
    <t>KORUMBURRA</t>
  </si>
  <si>
    <t>KURNAI</t>
  </si>
  <si>
    <t>LAKES ENTRANCE</t>
  </si>
  <si>
    <t>LANGWARRIN</t>
  </si>
  <si>
    <t>LEONGATHA</t>
  </si>
  <si>
    <t>LOWANNA</t>
  </si>
  <si>
    <t>LYNDHURST</t>
  </si>
  <si>
    <t>MAFFRA</t>
  </si>
  <si>
    <t>MALLACOOTA</t>
  </si>
  <si>
    <t>MCKINNON</t>
  </si>
  <si>
    <t>MIRBOO NORTH</t>
  </si>
  <si>
    <t>MONASH</t>
  </si>
  <si>
    <t>MONTEREY</t>
  </si>
  <si>
    <t>MORDIALLOC</t>
  </si>
  <si>
    <t>MORNINGTON</t>
  </si>
  <si>
    <t>MT ERIN</t>
  </si>
  <si>
    <t>NARRE WARREN S</t>
  </si>
  <si>
    <t>NEERIM DISTRICT</t>
  </si>
  <si>
    <t>NOBLE PARK</t>
  </si>
  <si>
    <t>ORBOST</t>
  </si>
  <si>
    <t>PARKDALE</t>
  </si>
  <si>
    <t>PATTERSON RIVER</t>
  </si>
  <si>
    <t>ROSEBUD</t>
  </si>
  <si>
    <t>SALE</t>
  </si>
  <si>
    <t>SANDRINGHAM</t>
  </si>
  <si>
    <t>SOUTH GIPPSLAND</t>
  </si>
  <si>
    <t>SOUTH OAKLEIGH</t>
  </si>
  <si>
    <t>SPRINGVALE</t>
  </si>
  <si>
    <t>SWIFTS CREEK</t>
  </si>
  <si>
    <t>TRAFALGAR</t>
  </si>
  <si>
    <t>TRARALGON</t>
  </si>
  <si>
    <t>WARRAGUL</t>
  </si>
  <si>
    <t>WESTALL</t>
  </si>
  <si>
    <t>WESTERN PORT</t>
  </si>
  <si>
    <t>WONTHAGGI</t>
  </si>
  <si>
    <t>YARRAM</t>
  </si>
  <si>
    <t>MELWAY MAP: 77 REF: B2</t>
  </si>
  <si>
    <t>l</t>
  </si>
  <si>
    <t>Mentone Girls SC</t>
  </si>
  <si>
    <t>Mt Eliza</t>
  </si>
  <si>
    <t>Casey</t>
  </si>
  <si>
    <t>McKinnon SC</t>
  </si>
  <si>
    <t>Cheltenham SC</t>
  </si>
  <si>
    <t>Alkira SC</t>
  </si>
  <si>
    <t>Sandringham C</t>
  </si>
  <si>
    <t>Glen Eira C</t>
  </si>
  <si>
    <t>Mornington</t>
  </si>
  <si>
    <t>Gleneagles SC</t>
  </si>
  <si>
    <t>Parkdale SC</t>
  </si>
  <si>
    <t>Frankston KS</t>
  </si>
  <si>
    <t>Casey Grammar</t>
  </si>
  <si>
    <t>DENDY PARK, BRIGHTON - FRIDAY, MAY 27TH</t>
  </si>
  <si>
    <r>
      <t xml:space="preserve">EMC </t>
    </r>
    <r>
      <rPr>
        <b/>
        <sz val="10"/>
        <color indexed="16"/>
        <rFont val="Arial"/>
        <family val="2"/>
      </rPr>
      <t>Withdrawn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</si>
</sst>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-* #,##0.0_-;\-* #,##0.0_-;_-* &quot;-&quot;??_-;_-@_-"/>
    <numFmt numFmtId="169" formatCode="_-* #,##0_-;\-* #,##0_-;_-* &quot;-&quot;??_-;_-@_-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New York"/>
      <family val="0"/>
    </font>
    <font>
      <b/>
      <u val="single"/>
      <sz val="15"/>
      <name val="Geneva"/>
      <family val="0"/>
    </font>
    <font>
      <b/>
      <sz val="20"/>
      <name val="Arial"/>
      <family val="2"/>
    </font>
    <font>
      <sz val="9"/>
      <name val="Arial"/>
      <family val="2"/>
    </font>
    <font>
      <sz val="10"/>
      <name val="New York"/>
      <family val="0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10"/>
      <color indexed="49"/>
      <name val="Arial"/>
      <family val="0"/>
    </font>
    <font>
      <sz val="10"/>
      <color indexed="14"/>
      <name val="Arial"/>
      <family val="0"/>
    </font>
    <font>
      <sz val="10"/>
      <color indexed="23"/>
      <name val="Arial"/>
      <family val="0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trike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trike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 style="dashDotDot"/>
      <top style="dashDotDot"/>
      <bottom style="dashDotDot"/>
    </border>
    <border>
      <left>
        <color indexed="63"/>
      </left>
      <right style="dashDotDot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ashDotDot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0" fillId="0" borderId="16" xfId="0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0" fillId="36" borderId="10" xfId="0" applyNumberFormat="1" applyFill="1" applyBorder="1" applyAlignment="1" quotePrefix="1">
      <alignment/>
    </xf>
    <xf numFmtId="49" fontId="0" fillId="36" borderId="24" xfId="0" applyNumberFormat="1" applyFill="1" applyBorder="1" applyAlignment="1" quotePrefix="1">
      <alignment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5" fillId="36" borderId="14" xfId="0" applyNumberFormat="1" applyFont="1" applyFill="1" applyBorder="1" applyAlignment="1">
      <alignment horizontal="center"/>
    </xf>
    <xf numFmtId="49" fontId="5" fillId="36" borderId="25" xfId="0" applyNumberFormat="1" applyFont="1" applyFill="1" applyBorder="1" applyAlignment="1">
      <alignment horizontal="center"/>
    </xf>
    <xf numFmtId="167" fontId="0" fillId="37" borderId="10" xfId="0" applyNumberFormat="1" applyFill="1" applyBorder="1" applyAlignment="1">
      <alignment horizontal="center"/>
    </xf>
    <xf numFmtId="167" fontId="0" fillId="37" borderId="26" xfId="0" applyNumberFormat="1" applyFill="1" applyBorder="1" applyAlignment="1">
      <alignment horizontal="center"/>
    </xf>
    <xf numFmtId="167" fontId="0" fillId="37" borderId="24" xfId="0" applyNumberFormat="1" applyFill="1" applyBorder="1" applyAlignment="1">
      <alignment horizont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67" fontId="0" fillId="37" borderId="14" xfId="0" applyNumberFormat="1" applyFill="1" applyBorder="1" applyAlignment="1">
      <alignment horizontal="center"/>
    </xf>
    <xf numFmtId="167" fontId="0" fillId="37" borderId="28" xfId="0" applyNumberFormat="1" applyFill="1" applyBorder="1" applyAlignment="1">
      <alignment horizontal="center"/>
    </xf>
    <xf numFmtId="167" fontId="0" fillId="37" borderId="25" xfId="0" applyNumberFormat="1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49" fontId="0" fillId="36" borderId="25" xfId="0" applyNumberFormat="1" applyFill="1" applyBorder="1" applyAlignment="1">
      <alignment horizontal="center"/>
    </xf>
    <xf numFmtId="0" fontId="6" fillId="0" borderId="23" xfId="0" applyFont="1" applyBorder="1" applyAlignment="1" applyProtection="1">
      <alignment horizontal="center" vertical="center" wrapText="1"/>
      <protection locked="0"/>
    </xf>
    <xf numFmtId="49" fontId="0" fillId="36" borderId="15" xfId="0" applyNumberFormat="1" applyFill="1" applyBorder="1" applyAlignment="1" quotePrefix="1">
      <alignment/>
    </xf>
    <xf numFmtId="49" fontId="0" fillId="36" borderId="29" xfId="0" applyNumberFormat="1" applyFill="1" applyBorder="1" applyAlignment="1" quotePrefix="1">
      <alignment/>
    </xf>
    <xf numFmtId="167" fontId="0" fillId="37" borderId="15" xfId="0" applyNumberFormat="1" applyFill="1" applyBorder="1" applyAlignment="1">
      <alignment horizontal="center"/>
    </xf>
    <xf numFmtId="167" fontId="0" fillId="37" borderId="30" xfId="0" applyNumberFormat="1" applyFill="1" applyBorder="1" applyAlignment="1">
      <alignment horizontal="center"/>
    </xf>
    <xf numFmtId="167" fontId="0" fillId="37" borderId="29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49" fontId="0" fillId="36" borderId="0" xfId="0" applyNumberFormat="1" applyFill="1" applyBorder="1" applyAlignment="1" quotePrefix="1">
      <alignment/>
    </xf>
    <xf numFmtId="167" fontId="0" fillId="37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top"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 quotePrefix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Alignment="1">
      <alignment horizontal="center"/>
    </xf>
    <xf numFmtId="0" fontId="4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horizontal="center" vertical="top"/>
    </xf>
    <xf numFmtId="0" fontId="8" fillId="38" borderId="0" xfId="0" applyFont="1" applyFill="1" applyAlignment="1">
      <alignment/>
    </xf>
    <xf numFmtId="0" fontId="13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top"/>
    </xf>
    <xf numFmtId="0" fontId="8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3" fillId="0" borderId="0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Border="1" applyAlignment="1">
      <alignment/>
    </xf>
    <xf numFmtId="0" fontId="13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21" fillId="35" borderId="0" xfId="0" applyFont="1" applyFill="1" applyBorder="1" applyAlignment="1">
      <alignment horizontal="center" vertical="center" wrapText="1"/>
    </xf>
    <xf numFmtId="168" fontId="6" fillId="0" borderId="10" xfId="42" applyNumberFormat="1" applyFont="1" applyBorder="1" applyAlignment="1" applyProtection="1">
      <alignment horizontal="center" vertical="center" wrapText="1"/>
      <protection/>
    </xf>
    <xf numFmtId="168" fontId="6" fillId="0" borderId="14" xfId="42" applyNumberFormat="1" applyFont="1" applyBorder="1" applyAlignment="1" applyProtection="1">
      <alignment horizontal="center" vertical="center" wrapText="1"/>
      <protection/>
    </xf>
    <xf numFmtId="168" fontId="6" fillId="0" borderId="15" xfId="42" applyNumberFormat="1" applyFont="1" applyBorder="1" applyAlignment="1" applyProtection="1">
      <alignment horizontal="center" vertical="center" wrapText="1"/>
      <protection/>
    </xf>
    <xf numFmtId="169" fontId="6" fillId="0" borderId="10" xfId="42" applyNumberFormat="1" applyFont="1" applyBorder="1" applyAlignment="1" applyProtection="1">
      <alignment horizontal="center" vertical="center" wrapText="1"/>
      <protection/>
    </xf>
    <xf numFmtId="169" fontId="6" fillId="0" borderId="26" xfId="42" applyNumberFormat="1" applyFont="1" applyBorder="1" applyAlignment="1">
      <alignment horizontal="center" vertical="center" wrapText="1"/>
    </xf>
    <xf numFmtId="169" fontId="6" fillId="0" borderId="39" xfId="42" applyNumberFormat="1" applyFont="1" applyBorder="1" applyAlignment="1">
      <alignment horizontal="center" vertical="center" wrapText="1"/>
    </xf>
    <xf numFmtId="169" fontId="6" fillId="0" borderId="14" xfId="42" applyNumberFormat="1" applyFont="1" applyBorder="1" applyAlignment="1" applyProtection="1">
      <alignment horizontal="center" vertical="center" wrapText="1"/>
      <protection/>
    </xf>
    <xf numFmtId="169" fontId="6" fillId="0" borderId="28" xfId="42" applyNumberFormat="1" applyFont="1" applyBorder="1" applyAlignment="1">
      <alignment horizontal="center" vertical="center" wrapText="1"/>
    </xf>
    <xf numFmtId="169" fontId="6" fillId="0" borderId="37" xfId="42" applyNumberFormat="1" applyFont="1" applyBorder="1" applyAlignment="1">
      <alignment horizontal="center" vertical="center" wrapText="1"/>
    </xf>
    <xf numFmtId="169" fontId="6" fillId="0" borderId="15" xfId="42" applyNumberFormat="1" applyFont="1" applyBorder="1" applyAlignment="1" applyProtection="1">
      <alignment horizontal="center" vertical="center" wrapText="1"/>
      <protection/>
    </xf>
    <xf numFmtId="169" fontId="6" fillId="0" borderId="30" xfId="42" applyNumberFormat="1" applyFont="1" applyBorder="1" applyAlignment="1">
      <alignment horizontal="center" vertical="center" wrapText="1"/>
    </xf>
    <xf numFmtId="169" fontId="6" fillId="0" borderId="40" xfId="42" applyNumberFormat="1" applyFont="1" applyBorder="1" applyAlignment="1">
      <alignment horizontal="center" vertical="center" wrapText="1"/>
    </xf>
    <xf numFmtId="169" fontId="6" fillId="0" borderId="11" xfId="42" applyNumberFormat="1" applyFont="1" applyBorder="1" applyAlignment="1" applyProtection="1">
      <alignment horizontal="center" vertical="center" wrapText="1"/>
      <protection locked="0"/>
    </xf>
    <xf numFmtId="169" fontId="6" fillId="0" borderId="41" xfId="42" applyNumberFormat="1" applyFont="1" applyBorder="1" applyAlignment="1" applyProtection="1">
      <alignment horizontal="center" vertical="center" wrapText="1"/>
      <protection locked="0"/>
    </xf>
    <xf numFmtId="169" fontId="6" fillId="0" borderId="41" xfId="42" applyNumberFormat="1" applyFont="1" applyBorder="1" applyAlignment="1" applyProtection="1" quotePrefix="1">
      <alignment horizontal="center" vertical="center" wrapText="1"/>
      <protection locked="0"/>
    </xf>
    <xf numFmtId="169" fontId="6" fillId="33" borderId="41" xfId="42" applyNumberFormat="1" applyFont="1" applyFill="1" applyBorder="1" applyAlignment="1">
      <alignment horizontal="center" vertical="center" wrapText="1"/>
    </xf>
    <xf numFmtId="169" fontId="6" fillId="0" borderId="42" xfId="42" applyNumberFormat="1" applyFont="1" applyBorder="1" applyAlignment="1" quotePrefix="1">
      <alignment horizontal="center" vertical="center" wrapText="1"/>
    </xf>
    <xf numFmtId="169" fontId="6" fillId="0" borderId="13" xfId="42" applyNumberFormat="1" applyFont="1" applyBorder="1" applyAlignment="1" applyProtection="1">
      <alignment horizontal="center" vertical="center" wrapText="1"/>
      <protection locked="0"/>
    </xf>
    <xf numFmtId="169" fontId="0" fillId="0" borderId="11" xfId="42" applyNumberFormat="1" applyFont="1" applyBorder="1" applyAlignment="1" applyProtection="1">
      <alignment horizontal="center" vertical="center" wrapText="1"/>
      <protection locked="0"/>
    </xf>
    <xf numFmtId="169" fontId="6" fillId="0" borderId="41" xfId="42" applyNumberFormat="1" applyFont="1" applyBorder="1" applyAlignment="1" quotePrefix="1">
      <alignment horizontal="center" vertical="center" wrapText="1"/>
    </xf>
    <xf numFmtId="169" fontId="6" fillId="0" borderId="42" xfId="42" applyNumberFormat="1" applyFont="1" applyBorder="1" applyAlignment="1" applyProtection="1">
      <alignment horizontal="center" vertical="center" wrapText="1"/>
      <protection locked="0"/>
    </xf>
    <xf numFmtId="169" fontId="6" fillId="33" borderId="11" xfId="42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0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0" fillId="0" borderId="50" xfId="0" applyFont="1" applyBorder="1" applyAlignment="1">
      <alignment/>
    </xf>
    <xf numFmtId="0" fontId="0" fillId="0" borderId="50" xfId="0" applyBorder="1" applyAlignment="1">
      <alignment/>
    </xf>
    <xf numFmtId="0" fontId="13" fillId="0" borderId="47" xfId="0" applyFont="1" applyBorder="1" applyAlignment="1">
      <alignment/>
    </xf>
    <xf numFmtId="0" fontId="13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8" xfId="0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56" xfId="0" applyFont="1" applyBorder="1" applyAlignment="1" applyProtection="1">
      <alignment horizontal="left" vertical="center" wrapText="1"/>
      <protection locked="0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22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38" borderId="0" xfId="0" applyFont="1" applyFill="1" applyAlignment="1">
      <alignment/>
    </xf>
    <xf numFmtId="0" fontId="23" fillId="0" borderId="0" xfId="0" applyFont="1" applyAlignment="1">
      <alignment/>
    </xf>
    <xf numFmtId="0" fontId="24" fillId="35" borderId="0" xfId="0" applyFont="1" applyFill="1" applyAlignment="1">
      <alignment/>
    </xf>
    <xf numFmtId="0" fontId="24" fillId="0" borderId="0" xfId="0" applyFont="1" applyAlignment="1">
      <alignment/>
    </xf>
    <xf numFmtId="0" fontId="6" fillId="0" borderId="12" xfId="0" applyFont="1" applyFill="1" applyBorder="1" applyAlignment="1" quotePrefix="1">
      <alignment horizontal="center" vertical="center" wrapText="1"/>
    </xf>
    <xf numFmtId="169" fontId="6" fillId="0" borderId="41" xfId="42" applyNumberFormat="1" applyFont="1" applyFill="1" applyBorder="1" applyAlignment="1" quotePrefix="1">
      <alignment horizontal="center" vertical="center" wrapText="1"/>
    </xf>
    <xf numFmtId="169" fontId="6" fillId="0" borderId="41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quotePrefix="1">
      <alignment horizontal="center" vertical="center" wrapText="1"/>
    </xf>
    <xf numFmtId="169" fontId="6" fillId="0" borderId="42" xfId="42" applyNumberFormat="1" applyFont="1" applyFill="1" applyBorder="1" applyAlignment="1" quotePrefix="1">
      <alignment horizontal="center" vertical="center" wrapText="1"/>
    </xf>
    <xf numFmtId="169" fontId="6" fillId="0" borderId="42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69" fontId="0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69" fontId="6" fillId="0" borderId="11" xfId="42" applyNumberFormat="1" applyFont="1" applyFill="1" applyBorder="1" applyAlignment="1" applyProtection="1">
      <alignment horizontal="center" vertical="center" wrapText="1"/>
      <protection locked="0"/>
    </xf>
    <xf numFmtId="169" fontId="6" fillId="0" borderId="10" xfId="42" applyNumberFormat="1" applyFont="1" applyFill="1" applyBorder="1" applyAlignment="1" applyProtection="1">
      <alignment horizontal="center" vertical="center" wrapText="1"/>
      <protection/>
    </xf>
    <xf numFmtId="169" fontId="6" fillId="0" borderId="26" xfId="42" applyNumberFormat="1" applyFont="1" applyFill="1" applyBorder="1" applyAlignment="1">
      <alignment horizontal="center" vertical="center" wrapText="1"/>
    </xf>
    <xf numFmtId="169" fontId="6" fillId="0" borderId="39" xfId="42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69" fontId="6" fillId="0" borderId="41" xfId="42" applyNumberFormat="1" applyFont="1" applyFill="1" applyBorder="1" applyAlignment="1" applyProtection="1" quotePrefix="1">
      <alignment horizontal="center" vertical="center" wrapText="1"/>
      <protection locked="0"/>
    </xf>
    <xf numFmtId="169" fontId="6" fillId="0" borderId="14" xfId="42" applyNumberFormat="1" applyFont="1" applyFill="1" applyBorder="1" applyAlignment="1" applyProtection="1">
      <alignment horizontal="center" vertical="center" wrapText="1"/>
      <protection/>
    </xf>
    <xf numFmtId="169" fontId="6" fillId="0" borderId="28" xfId="42" applyNumberFormat="1" applyFont="1" applyFill="1" applyBorder="1" applyAlignment="1">
      <alignment horizontal="center" vertical="center" wrapText="1"/>
    </xf>
    <xf numFmtId="169" fontId="6" fillId="0" borderId="37" xfId="42" applyNumberFormat="1" applyFont="1" applyFill="1" applyBorder="1" applyAlignment="1">
      <alignment horizontal="center" vertical="center" wrapText="1"/>
    </xf>
    <xf numFmtId="169" fontId="6" fillId="0" borderId="13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0" fillId="0" borderId="59" xfId="0" applyFill="1" applyBorder="1" applyAlignment="1">
      <alignment/>
    </xf>
    <xf numFmtId="0" fontId="25" fillId="0" borderId="0" xfId="0" applyFont="1" applyAlignment="1">
      <alignment horizontal="center" vertical="center"/>
    </xf>
    <xf numFmtId="0" fontId="1" fillId="0" borderId="57" xfId="0" applyFont="1" applyBorder="1" applyAlignment="1" applyProtection="1">
      <alignment horizontal="left" vertical="center" shrinkToFit="1"/>
      <protection locked="0"/>
    </xf>
    <xf numFmtId="0" fontId="1" fillId="0" borderId="58" xfId="0" applyFont="1" applyBorder="1" applyAlignment="1" applyProtection="1">
      <alignment horizontal="left" vertical="center" shrinkToFit="1"/>
      <protection locked="0"/>
    </xf>
    <xf numFmtId="0" fontId="1" fillId="0" borderId="56" xfId="0" applyFont="1" applyFill="1" applyBorder="1" applyAlignment="1" applyProtection="1">
      <alignment horizontal="left" vertical="center" wrapText="1"/>
      <protection locked="0"/>
    </xf>
    <xf numFmtId="0" fontId="1" fillId="0" borderId="57" xfId="0" applyFont="1" applyFill="1" applyBorder="1" applyAlignment="1" applyProtection="1">
      <alignment horizontal="left" vertical="center" wrapText="1"/>
      <protection locked="0"/>
    </xf>
    <xf numFmtId="0" fontId="1" fillId="0" borderId="58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Border="1" applyAlignment="1" applyProtection="1">
      <alignment horizontal="left" vertical="center" shrinkToFit="1"/>
      <protection locked="0"/>
    </xf>
    <xf numFmtId="0" fontId="11" fillId="0" borderId="40" xfId="0" applyFont="1" applyBorder="1" applyAlignment="1">
      <alignment horizontal="left" vertical="center" wrapText="1" indent="1"/>
    </xf>
    <xf numFmtId="0" fontId="11" fillId="0" borderId="32" xfId="0" applyFont="1" applyBorder="1" applyAlignment="1">
      <alignment horizontal="left" vertical="center" wrapText="1" indent="1"/>
    </xf>
    <xf numFmtId="0" fontId="11" fillId="0" borderId="32" xfId="0" applyFont="1" applyBorder="1" applyAlignment="1">
      <alignment horizontal="justify" vertical="center" wrapText="1"/>
    </xf>
    <xf numFmtId="0" fontId="11" fillId="0" borderId="60" xfId="0" applyFont="1" applyBorder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11" fillId="0" borderId="39" xfId="0" applyFont="1" applyBorder="1" applyAlignment="1">
      <alignment horizontal="left" vertical="center" wrapText="1" indent="1"/>
    </xf>
    <xf numFmtId="0" fontId="11" fillId="0" borderId="31" xfId="0" applyFont="1" applyBorder="1" applyAlignment="1">
      <alignment horizontal="left" vertical="center" wrapText="1" indent="1"/>
    </xf>
    <xf numFmtId="0" fontId="11" fillId="0" borderId="31" xfId="0" applyFont="1" applyBorder="1" applyAlignment="1">
      <alignment horizontal="justify" vertical="center" wrapText="1"/>
    </xf>
    <xf numFmtId="0" fontId="11" fillId="0" borderId="61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11" fillId="0" borderId="40" xfId="0" applyFont="1" applyFill="1" applyBorder="1" applyAlignment="1">
      <alignment horizontal="left" vertical="center" wrapText="1" indent="1"/>
    </xf>
    <xf numFmtId="0" fontId="11" fillId="0" borderId="32" xfId="0" applyFont="1" applyFill="1" applyBorder="1" applyAlignment="1">
      <alignment horizontal="left" vertical="center" wrapText="1" indent="1"/>
    </xf>
    <xf numFmtId="0" fontId="11" fillId="0" borderId="31" xfId="0" applyFont="1" applyFill="1" applyBorder="1" applyAlignment="1">
      <alignment horizontal="justify" vertical="center" wrapText="1"/>
    </xf>
    <xf numFmtId="0" fontId="11" fillId="0" borderId="61" xfId="0" applyFont="1" applyFill="1" applyBorder="1" applyAlignment="1">
      <alignment horizontal="justify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9" fillId="0" borderId="3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62" fillId="0" borderId="57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  <color indexed="12"/>
      </font>
    </dxf>
    <dxf>
      <font>
        <color indexed="12"/>
      </font>
    </dxf>
    <dxf>
      <font>
        <b/>
        <i val="0"/>
        <color indexed="12"/>
      </font>
    </dxf>
    <dxf>
      <font>
        <color indexed="12"/>
      </font>
    </dxf>
    <dxf>
      <font>
        <b/>
        <i val="0"/>
        <color indexed="12"/>
      </font>
    </dxf>
    <dxf>
      <font>
        <color indexed="12"/>
      </font>
    </dxf>
    <dxf>
      <font>
        <b/>
        <i val="0"/>
        <color indexed="12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99"/>
      <rgbColor rgb="0000FF00"/>
      <rgbColor rgb="000000FF"/>
      <rgbColor rgb="00FFFF99"/>
      <rgbColor rgb="00FF99CC"/>
      <rgbColor rgb="0000FFFF"/>
      <rgbColor rgb="00FF0000"/>
      <rgbColor rgb="00008000"/>
      <rgbColor rgb="00000080"/>
      <rgbColor rgb="00CC9900"/>
      <rgbColor rgb="00800080"/>
      <rgbColor rgb="00008080"/>
      <rgbColor rgb="00006699"/>
      <rgbColor rgb="0000CC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FF7C80"/>
      <rgbColor rgb="00003366"/>
      <rgbColor rgb="0000CC00"/>
      <rgbColor rgb="00003300"/>
      <rgbColor rgb="00996633"/>
      <rgbColor rgb="00CC3300"/>
      <rgbColor rgb="00993366"/>
      <rgbColor rgb="00333399"/>
      <rgbColor rgb="006699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142875</xdr:rowOff>
    </xdr:from>
    <xdr:to>
      <xdr:col>17</xdr:col>
      <xdr:colOff>228600</xdr:colOff>
      <xdr:row>1</xdr:row>
      <xdr:rowOff>1409700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24175" y="685800"/>
          <a:ext cx="56197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S.S.V. - SOUTHERN METRO REGION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7 TENNIS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 FINALS 2011 </a:t>
          </a:r>
        </a:p>
      </xdr:txBody>
    </xdr:sp>
    <xdr:clientData/>
  </xdr:twoCellAnchor>
  <xdr:twoCellAnchor editAs="oneCell">
    <xdr:from>
      <xdr:col>1</xdr:col>
      <xdr:colOff>752475</xdr:colOff>
      <xdr:row>1</xdr:row>
      <xdr:rowOff>190500</xdr:rowOff>
    </xdr:from>
    <xdr:to>
      <xdr:col>3</xdr:col>
      <xdr:colOff>114300</xdr:colOff>
      <xdr:row>1</xdr:row>
      <xdr:rowOff>1219200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73342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104775</xdr:rowOff>
    </xdr:from>
    <xdr:to>
      <xdr:col>19</xdr:col>
      <xdr:colOff>285750</xdr:colOff>
      <xdr:row>1</xdr:row>
      <xdr:rowOff>1371600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24175" y="647700"/>
          <a:ext cx="62293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S.S.V. - SOUTHERN METRO REGION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8 TENNIS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 FINALS 2011 </a:t>
          </a:r>
        </a:p>
      </xdr:txBody>
    </xdr:sp>
    <xdr:clientData/>
  </xdr:twoCellAnchor>
  <xdr:twoCellAnchor editAs="oneCell">
    <xdr:from>
      <xdr:col>1</xdr:col>
      <xdr:colOff>647700</xdr:colOff>
      <xdr:row>1</xdr:row>
      <xdr:rowOff>180975</xdr:rowOff>
    </xdr:from>
    <xdr:to>
      <xdr:col>3</xdr:col>
      <xdr:colOff>38100</xdr:colOff>
      <xdr:row>1</xdr:row>
      <xdr:rowOff>1228725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723900"/>
          <a:ext cx="11906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104775</xdr:rowOff>
    </xdr:from>
    <xdr:to>
      <xdr:col>20</xdr:col>
      <xdr:colOff>285750</xdr:colOff>
      <xdr:row>1</xdr:row>
      <xdr:rowOff>1371600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86075" y="647700"/>
          <a:ext cx="64865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S.S.V. - SOUTHERN METRO REGION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INTERMEDIATE TENNIS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 FINALS 2011</a:t>
          </a:r>
        </a:p>
      </xdr:txBody>
    </xdr:sp>
    <xdr:clientData/>
  </xdr:twoCellAnchor>
  <xdr:twoCellAnchor editAs="oneCell">
    <xdr:from>
      <xdr:col>1</xdr:col>
      <xdr:colOff>657225</xdr:colOff>
      <xdr:row>1</xdr:row>
      <xdr:rowOff>152400</xdr:rowOff>
    </xdr:from>
    <xdr:to>
      <xdr:col>3</xdr:col>
      <xdr:colOff>57150</xdr:colOff>
      <xdr:row>1</xdr:row>
      <xdr:rowOff>1190625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695325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</xdr:row>
      <xdr:rowOff>104775</xdr:rowOff>
    </xdr:from>
    <xdr:to>
      <xdr:col>19</xdr:col>
      <xdr:colOff>285750</xdr:colOff>
      <xdr:row>1</xdr:row>
      <xdr:rowOff>1371600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86075" y="647700"/>
          <a:ext cx="60579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S.S.V. - SOUTHERN METRO REGION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SENIOR TENNIS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 FINALS 2011 </a:t>
          </a:r>
        </a:p>
      </xdr:txBody>
    </xdr:sp>
    <xdr:clientData/>
  </xdr:twoCellAnchor>
  <xdr:twoCellAnchor editAs="oneCell">
    <xdr:from>
      <xdr:col>1</xdr:col>
      <xdr:colOff>600075</xdr:colOff>
      <xdr:row>1</xdr:row>
      <xdr:rowOff>180975</xdr:rowOff>
    </xdr:from>
    <xdr:to>
      <xdr:col>3</xdr:col>
      <xdr:colOff>28575</xdr:colOff>
      <xdr:row>1</xdr:row>
      <xdr:rowOff>1247775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23900"/>
          <a:ext cx="1209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B114"/>
  <sheetViews>
    <sheetView showGridLines="0" showRowColHeaders="0" showZeros="0" zoomScale="75" zoomScaleNormal="75" zoomScalePageLayoutView="0" workbookViewId="0" topLeftCell="A4">
      <selection activeCell="B5" sqref="B5:R5"/>
    </sheetView>
  </sheetViews>
  <sheetFormatPr defaultColWidth="0" defaultRowHeight="12.75"/>
  <cols>
    <col min="1" max="1" width="4.57421875" style="0" customWidth="1"/>
    <col min="2" max="2" width="20.28125" style="0" customWidth="1"/>
    <col min="3" max="14" width="6.7109375" style="0" customWidth="1"/>
    <col min="15" max="19" width="6.421875" style="0" customWidth="1"/>
    <col min="20" max="16384" width="5.7109375" style="0" hidden="1" customWidth="1"/>
  </cols>
  <sheetData>
    <row r="1" s="11" customFormat="1" ht="42.75" customHeight="1">
      <c r="T1" s="20"/>
    </row>
    <row r="2" spans="1:20" ht="135" customHeight="1" thickBot="1">
      <c r="A2" s="1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86"/>
      <c r="T2" s="20"/>
    </row>
    <row r="3" spans="1:20" s="13" customFormat="1" ht="33.75" customHeight="1" thickTop="1">
      <c r="A3" s="92"/>
      <c r="B3" s="228" t="s">
        <v>131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87"/>
      <c r="T3" s="67"/>
    </row>
    <row r="4" spans="1:20" ht="19.5" customHeight="1">
      <c r="A4" s="11"/>
      <c r="B4" s="14"/>
      <c r="C4" s="14"/>
      <c r="D4" s="14"/>
      <c r="E4" s="14"/>
      <c r="F4" s="14"/>
      <c r="G4" s="14"/>
      <c r="H4" s="14"/>
      <c r="I4" s="200" t="s">
        <v>116</v>
      </c>
      <c r="J4" s="14"/>
      <c r="K4" s="14"/>
      <c r="L4" s="14"/>
      <c r="M4" s="14"/>
      <c r="N4" s="14"/>
      <c r="O4" s="14"/>
      <c r="P4" s="14"/>
      <c r="Q4" s="14"/>
      <c r="R4" s="14"/>
      <c r="S4" s="88"/>
      <c r="T4" s="20"/>
    </row>
    <row r="5" spans="1:20" ht="39.75" customHeight="1">
      <c r="A5" s="11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89"/>
      <c r="T5" s="20"/>
    </row>
    <row r="6" spans="1:20" ht="47.25" customHeight="1" thickBot="1">
      <c r="A6" s="11"/>
      <c r="B6" s="221" t="str">
        <f>C16</f>
        <v>YEAR 7 GIRLS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88"/>
      <c r="T6" s="20"/>
    </row>
    <row r="7" spans="1:20" ht="19.5" customHeight="1" thickTop="1">
      <c r="A7" s="11"/>
      <c r="C7" s="217" t="s">
        <v>26</v>
      </c>
      <c r="D7" s="216"/>
      <c r="E7" s="216"/>
      <c r="F7" s="216" t="s">
        <v>18</v>
      </c>
      <c r="G7" s="216"/>
      <c r="H7" s="216"/>
      <c r="I7" s="212" t="str">
        <f>B21</f>
        <v>Mentone Girls SC</v>
      </c>
      <c r="J7" s="213"/>
      <c r="K7" s="213"/>
      <c r="L7" s="213"/>
      <c r="M7" s="71" t="s">
        <v>9</v>
      </c>
      <c r="N7" s="214" t="str">
        <f>B22</f>
        <v>Frankston KS</v>
      </c>
      <c r="O7" s="214"/>
      <c r="P7" s="214"/>
      <c r="Q7" s="215"/>
      <c r="R7" s="16"/>
      <c r="S7" s="90"/>
      <c r="T7" s="20"/>
    </row>
    <row r="8" spans="1:20" ht="19.5" customHeight="1" thickBot="1">
      <c r="A8" s="11"/>
      <c r="C8" s="218"/>
      <c r="D8" s="219"/>
      <c r="E8" s="219"/>
      <c r="F8" s="219" t="s">
        <v>31</v>
      </c>
      <c r="G8" s="219"/>
      <c r="H8" s="219"/>
      <c r="I8" s="207" t="str">
        <f>B23</f>
        <v>Casey Grammar</v>
      </c>
      <c r="J8" s="208"/>
      <c r="K8" s="208"/>
      <c r="L8" s="208"/>
      <c r="M8" s="72" t="s">
        <v>9</v>
      </c>
      <c r="N8" s="209" t="str">
        <f>B24</f>
        <v>McKinnon SC</v>
      </c>
      <c r="O8" s="209"/>
      <c r="P8" s="209"/>
      <c r="Q8" s="210"/>
      <c r="R8" s="16"/>
      <c r="S8" s="90"/>
      <c r="T8" s="20"/>
    </row>
    <row r="9" spans="1:20" ht="8.25" customHeight="1" thickBot="1" thickTop="1">
      <c r="A9" s="11"/>
      <c r="C9" s="73"/>
      <c r="D9" s="74"/>
      <c r="E9" s="74"/>
      <c r="F9" s="74"/>
      <c r="G9" s="74"/>
      <c r="H9" s="74"/>
      <c r="I9" s="74"/>
      <c r="J9" s="15"/>
      <c r="K9" s="74"/>
      <c r="L9" s="74"/>
      <c r="M9" s="74"/>
      <c r="N9" s="75"/>
      <c r="O9" s="74"/>
      <c r="P9" s="76"/>
      <c r="Q9" s="76"/>
      <c r="R9" s="16"/>
      <c r="S9" s="90"/>
      <c r="T9" s="20"/>
    </row>
    <row r="10" spans="1:20" ht="19.5" customHeight="1" thickTop="1">
      <c r="A10" s="11"/>
      <c r="C10" s="217" t="s">
        <v>27</v>
      </c>
      <c r="D10" s="216"/>
      <c r="E10" s="216"/>
      <c r="F10" s="216" t="s">
        <v>18</v>
      </c>
      <c r="G10" s="216"/>
      <c r="H10" s="216"/>
      <c r="I10" s="212" t="str">
        <f>B21</f>
        <v>Mentone Girls SC</v>
      </c>
      <c r="J10" s="213"/>
      <c r="K10" s="213"/>
      <c r="L10" s="213"/>
      <c r="M10" s="71" t="s">
        <v>9</v>
      </c>
      <c r="N10" s="214" t="str">
        <f>B23</f>
        <v>Casey Grammar</v>
      </c>
      <c r="O10" s="214"/>
      <c r="P10" s="214"/>
      <c r="Q10" s="215"/>
      <c r="R10" s="16"/>
      <c r="S10" s="90"/>
      <c r="T10" s="20"/>
    </row>
    <row r="11" spans="1:20" ht="19.5" customHeight="1" thickBot="1">
      <c r="A11" s="11"/>
      <c r="C11" s="218"/>
      <c r="D11" s="219"/>
      <c r="E11" s="219"/>
      <c r="F11" s="219" t="s">
        <v>31</v>
      </c>
      <c r="G11" s="219"/>
      <c r="H11" s="219"/>
      <c r="I11" s="207" t="str">
        <f>B22</f>
        <v>Frankston KS</v>
      </c>
      <c r="J11" s="208"/>
      <c r="K11" s="208"/>
      <c r="L11" s="208"/>
      <c r="M11" s="72" t="s">
        <v>9</v>
      </c>
      <c r="N11" s="209" t="str">
        <f>B24</f>
        <v>McKinnon SC</v>
      </c>
      <c r="O11" s="209"/>
      <c r="P11" s="209"/>
      <c r="Q11" s="210"/>
      <c r="R11" s="16"/>
      <c r="S11" s="90"/>
      <c r="T11" s="20"/>
    </row>
    <row r="12" spans="1:20" ht="8.25" customHeight="1" thickBot="1" thickTop="1">
      <c r="A12" s="11"/>
      <c r="C12" s="73"/>
      <c r="D12" s="74"/>
      <c r="E12" s="74"/>
      <c r="F12" s="75"/>
      <c r="G12" s="75"/>
      <c r="H12" s="75"/>
      <c r="I12" s="74"/>
      <c r="J12" s="15"/>
      <c r="K12" s="74"/>
      <c r="L12" s="74"/>
      <c r="M12" s="74"/>
      <c r="N12" s="75"/>
      <c r="O12" s="74"/>
      <c r="P12" s="76"/>
      <c r="Q12" s="76"/>
      <c r="R12" s="16"/>
      <c r="S12" s="90"/>
      <c r="T12" s="20"/>
    </row>
    <row r="13" spans="1:20" ht="19.5" customHeight="1" thickTop="1">
      <c r="A13" s="11"/>
      <c r="C13" s="217" t="s">
        <v>28</v>
      </c>
      <c r="D13" s="216"/>
      <c r="E13" s="216"/>
      <c r="F13" s="216" t="s">
        <v>18</v>
      </c>
      <c r="G13" s="216"/>
      <c r="H13" s="216"/>
      <c r="I13" s="212" t="str">
        <f>B21</f>
        <v>Mentone Girls SC</v>
      </c>
      <c r="J13" s="213"/>
      <c r="K13" s="213"/>
      <c r="L13" s="213"/>
      <c r="M13" s="71" t="s">
        <v>9</v>
      </c>
      <c r="N13" s="214" t="str">
        <f>B24</f>
        <v>McKinnon SC</v>
      </c>
      <c r="O13" s="214"/>
      <c r="P13" s="214"/>
      <c r="Q13" s="215"/>
      <c r="R13" s="16"/>
      <c r="S13" s="90"/>
      <c r="T13" s="20"/>
    </row>
    <row r="14" spans="1:20" ht="19.5" customHeight="1" thickBot="1">
      <c r="A14" s="11"/>
      <c r="C14" s="218"/>
      <c r="D14" s="219"/>
      <c r="E14" s="219"/>
      <c r="F14" s="219" t="s">
        <v>31</v>
      </c>
      <c r="G14" s="219"/>
      <c r="H14" s="219"/>
      <c r="I14" s="207" t="str">
        <f>B22</f>
        <v>Frankston KS</v>
      </c>
      <c r="J14" s="208"/>
      <c r="K14" s="208"/>
      <c r="L14" s="208"/>
      <c r="M14" s="72" t="s">
        <v>9</v>
      </c>
      <c r="N14" s="209" t="str">
        <f>B23</f>
        <v>Casey Grammar</v>
      </c>
      <c r="O14" s="209"/>
      <c r="P14" s="209"/>
      <c r="Q14" s="210"/>
      <c r="R14" s="16"/>
      <c r="S14" s="90"/>
      <c r="T14" s="20"/>
    </row>
    <row r="15" spans="1:20" ht="30.75" customHeight="1" thickTop="1">
      <c r="A15" s="11"/>
      <c r="S15" s="11"/>
      <c r="T15" s="20"/>
    </row>
    <row r="16" spans="1:20" ht="20.25" customHeight="1">
      <c r="A16" s="11"/>
      <c r="C16" s="211" t="s">
        <v>6</v>
      </c>
      <c r="D16" s="211"/>
      <c r="E16" s="211"/>
      <c r="F16" s="211"/>
      <c r="G16" s="211"/>
      <c r="H16" s="211"/>
      <c r="S16" s="11"/>
      <c r="T16" s="20"/>
    </row>
    <row r="17" spans="1:20" ht="9" customHeight="1" thickBot="1">
      <c r="A17" s="11"/>
      <c r="B17" s="1"/>
      <c r="F17" s="53" t="s">
        <v>15</v>
      </c>
      <c r="S17" s="11"/>
      <c r="T17" s="20"/>
    </row>
    <row r="18" spans="1:20" ht="17.25" customHeight="1" thickBot="1" thickTop="1">
      <c r="A18" s="11"/>
      <c r="C18" s="222" t="str">
        <f>"v "&amp;B21</f>
        <v>v Mentone Girls SC</v>
      </c>
      <c r="D18" s="223"/>
      <c r="E18" s="224"/>
      <c r="F18" s="222" t="str">
        <f>"v "&amp;B22</f>
        <v>v Frankston KS</v>
      </c>
      <c r="G18" s="223"/>
      <c r="H18" s="224"/>
      <c r="I18" s="222" t="str">
        <f>"v "&amp;B23</f>
        <v>v Casey Grammar</v>
      </c>
      <c r="J18" s="223"/>
      <c r="K18" s="224"/>
      <c r="L18" s="222" t="str">
        <f>"v "&amp;B24</f>
        <v>v McKinnon SC</v>
      </c>
      <c r="M18" s="223"/>
      <c r="N18" s="224"/>
      <c r="S18" s="11"/>
      <c r="T18" s="20"/>
    </row>
    <row r="19" spans="1:22" s="2" customFormat="1" ht="11.25" customHeight="1" thickBot="1" thickTop="1">
      <c r="A19" s="12"/>
      <c r="C19" s="25" t="s">
        <v>0</v>
      </c>
      <c r="D19" s="26" t="s">
        <v>13</v>
      </c>
      <c r="E19" s="26" t="s">
        <v>14</v>
      </c>
      <c r="F19" s="25" t="s">
        <v>0</v>
      </c>
      <c r="G19" s="26" t="s">
        <v>13</v>
      </c>
      <c r="H19" s="26" t="s">
        <v>14</v>
      </c>
      <c r="I19" s="26" t="s">
        <v>0</v>
      </c>
      <c r="J19" s="26" t="s">
        <v>13</v>
      </c>
      <c r="K19" s="26" t="s">
        <v>14</v>
      </c>
      <c r="L19" s="25" t="s">
        <v>0</v>
      </c>
      <c r="M19" s="26" t="s">
        <v>13</v>
      </c>
      <c r="N19" s="27" t="s">
        <v>14</v>
      </c>
      <c r="O19" s="26" t="s">
        <v>0</v>
      </c>
      <c r="P19" s="26" t="s">
        <v>13</v>
      </c>
      <c r="Q19" s="26" t="s">
        <v>14</v>
      </c>
      <c r="R19" s="28" t="s">
        <v>3</v>
      </c>
      <c r="S19" s="11"/>
      <c r="T19" s="20"/>
      <c r="U19"/>
      <c r="V19"/>
    </row>
    <row r="20" spans="1:22" s="2" customFormat="1" ht="11.25" customHeight="1" thickBot="1" thickTop="1">
      <c r="A20" s="12"/>
      <c r="C20" s="29" t="s">
        <v>1</v>
      </c>
      <c r="D20" s="30" t="s">
        <v>2</v>
      </c>
      <c r="E20" s="30" t="s">
        <v>2</v>
      </c>
      <c r="F20" s="29" t="s">
        <v>1</v>
      </c>
      <c r="G20" s="30" t="s">
        <v>2</v>
      </c>
      <c r="H20" s="30" t="s">
        <v>2</v>
      </c>
      <c r="I20" s="30" t="s">
        <v>1</v>
      </c>
      <c r="J20" s="30" t="s">
        <v>2</v>
      </c>
      <c r="K20" s="30" t="s">
        <v>2</v>
      </c>
      <c r="L20" s="29" t="s">
        <v>1</v>
      </c>
      <c r="M20" s="30" t="s">
        <v>2</v>
      </c>
      <c r="N20" s="31" t="s">
        <v>2</v>
      </c>
      <c r="O20" s="30" t="s">
        <v>1</v>
      </c>
      <c r="P20" s="30" t="s">
        <v>2</v>
      </c>
      <c r="Q20" s="30" t="s">
        <v>2</v>
      </c>
      <c r="R20" s="32"/>
      <c r="S20" s="11"/>
      <c r="T20" s="33"/>
      <c r="U20" s="34"/>
      <c r="V20"/>
    </row>
    <row r="21" spans="1:28" ht="17.25" customHeight="1" thickTop="1">
      <c r="A21" s="11"/>
      <c r="B21" s="161" t="s">
        <v>118</v>
      </c>
      <c r="C21" s="3"/>
      <c r="D21" s="128"/>
      <c r="E21" s="128"/>
      <c r="F21" s="35"/>
      <c r="G21" s="125"/>
      <c r="H21" s="125"/>
      <c r="I21" s="69"/>
      <c r="J21" s="119"/>
      <c r="K21" s="119"/>
      <c r="L21" s="69"/>
      <c r="M21" s="119"/>
      <c r="N21" s="119"/>
      <c r="O21" s="110">
        <f>SUM(X21:AC21)</f>
        <v>0</v>
      </c>
      <c r="P21" s="111">
        <f>G21+J21+M21</f>
        <v>0</v>
      </c>
      <c r="Q21" s="112">
        <f>H21+K21+N21</f>
        <v>0</v>
      </c>
      <c r="R21" s="183"/>
      <c r="S21" s="11"/>
      <c r="T21" s="36" t="s">
        <v>15</v>
      </c>
      <c r="U21" s="37" t="s">
        <v>15</v>
      </c>
      <c r="W21" s="38">
        <f>IF(F21="Win",1,0)</f>
        <v>0</v>
      </c>
      <c r="X21" s="39">
        <f>IF(F21="Draw",0.5,0)</f>
        <v>0</v>
      </c>
      <c r="Y21" s="39">
        <f>IF(I21="Win",1,0)</f>
        <v>0</v>
      </c>
      <c r="Z21" s="39">
        <f>IF(I21="Draw",0.5,0)</f>
        <v>0</v>
      </c>
      <c r="AA21" s="39">
        <f>IF(L21="Win",1,0)</f>
        <v>0</v>
      </c>
      <c r="AB21" s="40">
        <f>IF(L21="Draw",0.5,0)</f>
        <v>0</v>
      </c>
    </row>
    <row r="22" spans="1:28" ht="17.25" customHeight="1">
      <c r="A22" s="11"/>
      <c r="B22" s="162" t="s">
        <v>129</v>
      </c>
      <c r="C22" s="9">
        <f>IF(F21="","",LOOKUP(F21,T20:U24))</f>
      </c>
      <c r="D22" s="126">
        <f>IF(G21="",0,6-G21)</f>
        <v>0</v>
      </c>
      <c r="E22" s="120"/>
      <c r="F22" s="8" t="s">
        <v>16</v>
      </c>
      <c r="G22" s="122"/>
      <c r="H22" s="122"/>
      <c r="I22" s="70"/>
      <c r="J22" s="121"/>
      <c r="K22" s="120"/>
      <c r="L22" s="70"/>
      <c r="M22" s="120"/>
      <c r="N22" s="120"/>
      <c r="O22" s="113">
        <f>SUM(X22:AC22)</f>
        <v>0</v>
      </c>
      <c r="P22" s="114">
        <f>D22+J22+M22</f>
        <v>0</v>
      </c>
      <c r="Q22" s="115">
        <f>E22+K22+N22</f>
        <v>0</v>
      </c>
      <c r="R22" s="41"/>
      <c r="S22" s="11"/>
      <c r="T22" s="36" t="s">
        <v>1</v>
      </c>
      <c r="U22" s="37" t="s">
        <v>0</v>
      </c>
      <c r="W22" s="42">
        <f>IF(C22="Win",1,0)</f>
        <v>0</v>
      </c>
      <c r="X22" s="43">
        <f>IF(C22="Draw",0.5,0)</f>
        <v>0</v>
      </c>
      <c r="Y22" s="43">
        <f>IF(I22="Win",1,0)</f>
        <v>0</v>
      </c>
      <c r="Z22" s="43">
        <f>IF(I22="Draw",0.5,0)</f>
        <v>0</v>
      </c>
      <c r="AA22" s="43">
        <f>IF(L22="Win",1,0)</f>
        <v>0</v>
      </c>
      <c r="AB22" s="44">
        <f>IF(L22="Draw",0.5,0)</f>
        <v>0</v>
      </c>
    </row>
    <row r="23" spans="1:28" ht="17.25" customHeight="1">
      <c r="A23" s="11"/>
      <c r="B23" s="162" t="s">
        <v>130</v>
      </c>
      <c r="C23" s="9">
        <f>IF(I21="","",LOOKUP(I21,T20:U24))</f>
      </c>
      <c r="D23" s="126">
        <f>IF(J21="",0,6-J21)</f>
        <v>0</v>
      </c>
      <c r="E23" s="120"/>
      <c r="F23" s="9">
        <f>IF(I22="","",LOOKUP(I22,T20:U24))</f>
      </c>
      <c r="G23" s="126">
        <f>IF(J22="",0,6-J22)</f>
        <v>0</v>
      </c>
      <c r="H23" s="120"/>
      <c r="I23" s="5"/>
      <c r="J23" s="122"/>
      <c r="K23" s="122"/>
      <c r="L23" s="70"/>
      <c r="M23" s="120"/>
      <c r="N23" s="120"/>
      <c r="O23" s="113">
        <f>SUM(X23:AC23)</f>
        <v>0</v>
      </c>
      <c r="P23" s="114">
        <f>D23+G23+M23</f>
        <v>0</v>
      </c>
      <c r="Q23" s="115">
        <f>E23+H23+N23</f>
        <v>0</v>
      </c>
      <c r="R23" s="41"/>
      <c r="S23" s="11"/>
      <c r="T23" s="45" t="s">
        <v>0</v>
      </c>
      <c r="U23" s="46" t="s">
        <v>1</v>
      </c>
      <c r="W23" s="42">
        <f>IF(C23="Win",1,0)</f>
        <v>0</v>
      </c>
      <c r="X23" s="43">
        <f>IF(C23="Draw",0.5,0)</f>
        <v>0</v>
      </c>
      <c r="Y23" s="43">
        <f>IF(F23="Win",1,0)</f>
        <v>0</v>
      </c>
      <c r="Z23" s="43">
        <f>IF(F23="Draw",0.5,0)</f>
        <v>0</v>
      </c>
      <c r="AA23" s="43">
        <f>IF(L23="Win",1,0)</f>
        <v>0</v>
      </c>
      <c r="AB23" s="44">
        <f>IF(L23="Draw",0.5,0)</f>
        <v>0</v>
      </c>
    </row>
    <row r="24" spans="1:28" ht="17.25" customHeight="1" thickBot="1">
      <c r="A24" s="11"/>
      <c r="B24" s="202" t="s">
        <v>121</v>
      </c>
      <c r="C24" s="10">
        <f>IF(L21="","",LOOKUP(L21,T20:U24))</f>
      </c>
      <c r="D24" s="123">
        <f>IF(M21="",0,6-M21)</f>
        <v>0</v>
      </c>
      <c r="E24" s="127"/>
      <c r="F24" s="10">
        <f>IF(L22="","",LOOKUP(L22,T20:U24))</f>
      </c>
      <c r="G24" s="123">
        <f>IF(M22="",0,6-M22)</f>
        <v>0</v>
      </c>
      <c r="H24" s="127"/>
      <c r="I24" s="10">
        <f>IF(L23="","",LOOKUP(L23,T20:U24))</f>
      </c>
      <c r="J24" s="123">
        <f>IF(M23="",0,6-M23)</f>
        <v>0</v>
      </c>
      <c r="K24" s="124"/>
      <c r="L24" s="6"/>
      <c r="M24" s="6"/>
      <c r="N24" s="6"/>
      <c r="O24" s="116">
        <f>SUM(X24:AC24)</f>
        <v>0</v>
      </c>
      <c r="P24" s="117">
        <f>D24+G24+J24</f>
        <v>0</v>
      </c>
      <c r="Q24" s="118">
        <f>E24+H24+K24</f>
        <v>0</v>
      </c>
      <c r="R24" s="47"/>
      <c r="S24" s="11"/>
      <c r="T24" s="48"/>
      <c r="U24" s="49"/>
      <c r="W24" s="50">
        <f>IF(C24="Win",1,0)</f>
        <v>0</v>
      </c>
      <c r="X24" s="51">
        <f>IF(C24="Draw",0.5,0)</f>
        <v>0</v>
      </c>
      <c r="Y24" s="51">
        <f>IF(F24="Win",1,0)</f>
        <v>0</v>
      </c>
      <c r="Z24" s="51">
        <f>IF(F24="Draw",0.5,0)</f>
        <v>0</v>
      </c>
      <c r="AA24" s="51">
        <f>IF(I24="Win",1,0)</f>
        <v>0</v>
      </c>
      <c r="AB24" s="52">
        <f>IF(I24="Draw",0.5,0)</f>
        <v>0</v>
      </c>
    </row>
    <row r="25" spans="1:20" ht="54" customHeight="1" thickTop="1">
      <c r="A25" s="11"/>
      <c r="B25" t="s">
        <v>16</v>
      </c>
      <c r="P25" s="7"/>
      <c r="Q25" s="7"/>
      <c r="R25" s="7"/>
      <c r="S25" s="11"/>
      <c r="T25" s="20"/>
    </row>
    <row r="26" spans="1:20" ht="47.25" customHeight="1" thickBot="1">
      <c r="A26" s="11"/>
      <c r="B26" s="221" t="str">
        <f>C36</f>
        <v>YEAR 7 BOYS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88"/>
      <c r="T26" s="20"/>
    </row>
    <row r="27" spans="1:20" ht="19.5" customHeight="1" thickTop="1">
      <c r="A27" s="11"/>
      <c r="B27" t="s">
        <v>16</v>
      </c>
      <c r="C27" s="217" t="s">
        <v>26</v>
      </c>
      <c r="D27" s="216"/>
      <c r="E27" s="216"/>
      <c r="F27" s="216" t="s">
        <v>19</v>
      </c>
      <c r="G27" s="216"/>
      <c r="H27" s="216"/>
      <c r="I27" s="212" t="str">
        <f>B41</f>
        <v>Glen Eira C</v>
      </c>
      <c r="J27" s="213"/>
      <c r="K27" s="213"/>
      <c r="L27" s="213"/>
      <c r="M27" s="71" t="s">
        <v>9</v>
      </c>
      <c r="N27" s="214" t="str">
        <f>B42</f>
        <v>Mornington</v>
      </c>
      <c r="O27" s="214"/>
      <c r="P27" s="214"/>
      <c r="Q27" s="215"/>
      <c r="R27" s="16"/>
      <c r="S27" s="90"/>
      <c r="T27" s="20"/>
    </row>
    <row r="28" spans="1:20" ht="19.5" customHeight="1" thickBot="1">
      <c r="A28" s="11"/>
      <c r="B28" t="s">
        <v>16</v>
      </c>
      <c r="C28" s="218"/>
      <c r="D28" s="219"/>
      <c r="E28" s="219"/>
      <c r="F28" s="219" t="s">
        <v>32</v>
      </c>
      <c r="G28" s="219"/>
      <c r="H28" s="219"/>
      <c r="I28" s="207" t="str">
        <f>B43</f>
        <v>Gleneagles SC</v>
      </c>
      <c r="J28" s="208"/>
      <c r="K28" s="208"/>
      <c r="L28" s="208"/>
      <c r="M28" s="72" t="s">
        <v>9</v>
      </c>
      <c r="N28" s="209" t="str">
        <f>B44</f>
        <v>Parkdale SC</v>
      </c>
      <c r="O28" s="209"/>
      <c r="P28" s="209"/>
      <c r="Q28" s="210"/>
      <c r="R28" s="16"/>
      <c r="S28" s="90"/>
      <c r="T28" s="20"/>
    </row>
    <row r="29" spans="1:20" ht="8.25" customHeight="1" thickBot="1" thickTop="1">
      <c r="A29" s="11"/>
      <c r="B29" t="s">
        <v>16</v>
      </c>
      <c r="C29" s="73"/>
      <c r="D29" s="74"/>
      <c r="E29" s="74"/>
      <c r="F29" s="75"/>
      <c r="G29" s="75"/>
      <c r="H29" s="75"/>
      <c r="I29" s="74"/>
      <c r="J29" s="15"/>
      <c r="K29" s="74"/>
      <c r="L29" s="74"/>
      <c r="M29" s="74"/>
      <c r="N29" s="75"/>
      <c r="O29" s="74"/>
      <c r="P29" s="76"/>
      <c r="Q29" s="76"/>
      <c r="R29" s="16"/>
      <c r="S29" s="90"/>
      <c r="T29" s="20"/>
    </row>
    <row r="30" spans="1:20" ht="19.5" customHeight="1" thickTop="1">
      <c r="A30" s="11"/>
      <c r="B30" t="s">
        <v>16</v>
      </c>
      <c r="C30" s="217" t="s">
        <v>27</v>
      </c>
      <c r="D30" s="216"/>
      <c r="E30" s="216"/>
      <c r="F30" s="216" t="s">
        <v>19</v>
      </c>
      <c r="G30" s="216"/>
      <c r="H30" s="216"/>
      <c r="I30" s="212" t="str">
        <f>B41</f>
        <v>Glen Eira C</v>
      </c>
      <c r="J30" s="213"/>
      <c r="K30" s="213"/>
      <c r="L30" s="213"/>
      <c r="M30" s="71" t="s">
        <v>9</v>
      </c>
      <c r="N30" s="214" t="str">
        <f>B43</f>
        <v>Gleneagles SC</v>
      </c>
      <c r="O30" s="214"/>
      <c r="P30" s="214"/>
      <c r="Q30" s="215"/>
      <c r="R30" s="16"/>
      <c r="S30" s="90"/>
      <c r="T30" s="20"/>
    </row>
    <row r="31" spans="1:20" ht="19.5" customHeight="1" thickBot="1">
      <c r="A31" s="11"/>
      <c r="B31" t="s">
        <v>16</v>
      </c>
      <c r="C31" s="218"/>
      <c r="D31" s="219"/>
      <c r="E31" s="219"/>
      <c r="F31" s="219" t="s">
        <v>32</v>
      </c>
      <c r="G31" s="219"/>
      <c r="H31" s="219"/>
      <c r="I31" s="207" t="str">
        <f>B42</f>
        <v>Mornington</v>
      </c>
      <c r="J31" s="208"/>
      <c r="K31" s="208"/>
      <c r="L31" s="208"/>
      <c r="M31" s="72" t="s">
        <v>9</v>
      </c>
      <c r="N31" s="209" t="str">
        <f>B44</f>
        <v>Parkdale SC</v>
      </c>
      <c r="O31" s="209"/>
      <c r="P31" s="209"/>
      <c r="Q31" s="210"/>
      <c r="R31" s="16"/>
      <c r="S31" s="90"/>
      <c r="T31" s="20"/>
    </row>
    <row r="32" spans="1:20" ht="7.5" customHeight="1" thickBot="1" thickTop="1">
      <c r="A32" s="11"/>
      <c r="B32" t="s">
        <v>16</v>
      </c>
      <c r="C32" s="73"/>
      <c r="D32" s="74"/>
      <c r="E32" s="74"/>
      <c r="F32" s="75"/>
      <c r="G32" s="75"/>
      <c r="H32" s="75"/>
      <c r="I32" s="74"/>
      <c r="J32" s="15"/>
      <c r="K32" s="74"/>
      <c r="L32" s="74"/>
      <c r="M32" s="74"/>
      <c r="N32" s="75"/>
      <c r="O32" s="74"/>
      <c r="P32" s="76"/>
      <c r="Q32" s="76"/>
      <c r="R32" s="16"/>
      <c r="S32" s="90"/>
      <c r="T32" s="20"/>
    </row>
    <row r="33" spans="1:20" ht="19.5" customHeight="1" thickTop="1">
      <c r="A33" s="11"/>
      <c r="B33" t="s">
        <v>16</v>
      </c>
      <c r="C33" s="217" t="s">
        <v>28</v>
      </c>
      <c r="D33" s="216"/>
      <c r="E33" s="216"/>
      <c r="F33" s="216" t="s">
        <v>19</v>
      </c>
      <c r="G33" s="216"/>
      <c r="H33" s="216"/>
      <c r="I33" s="212" t="str">
        <f>B41</f>
        <v>Glen Eira C</v>
      </c>
      <c r="J33" s="213"/>
      <c r="K33" s="213"/>
      <c r="L33" s="213"/>
      <c r="M33" s="71" t="s">
        <v>9</v>
      </c>
      <c r="N33" s="214" t="str">
        <f>B44</f>
        <v>Parkdale SC</v>
      </c>
      <c r="O33" s="214"/>
      <c r="P33" s="214"/>
      <c r="Q33" s="215"/>
      <c r="R33" s="16"/>
      <c r="S33" s="90"/>
      <c r="T33" s="20"/>
    </row>
    <row r="34" spans="1:20" ht="19.5" customHeight="1" thickBot="1">
      <c r="A34" s="11"/>
      <c r="B34" t="s">
        <v>16</v>
      </c>
      <c r="C34" s="218"/>
      <c r="D34" s="219"/>
      <c r="E34" s="219"/>
      <c r="F34" s="219" t="s">
        <v>32</v>
      </c>
      <c r="G34" s="219"/>
      <c r="H34" s="219"/>
      <c r="I34" s="207" t="str">
        <f>B42</f>
        <v>Mornington</v>
      </c>
      <c r="J34" s="208"/>
      <c r="K34" s="208"/>
      <c r="L34" s="208"/>
      <c r="M34" s="72" t="s">
        <v>9</v>
      </c>
      <c r="N34" s="209" t="str">
        <f>B43</f>
        <v>Gleneagles SC</v>
      </c>
      <c r="O34" s="209"/>
      <c r="P34" s="209"/>
      <c r="Q34" s="210"/>
      <c r="R34" s="16"/>
      <c r="S34" s="90"/>
      <c r="T34" s="20"/>
    </row>
    <row r="35" spans="1:20" ht="30.75" customHeight="1" thickTop="1">
      <c r="A35" s="11"/>
      <c r="B35" t="s">
        <v>16</v>
      </c>
      <c r="S35" s="11"/>
      <c r="T35" s="20"/>
    </row>
    <row r="36" spans="1:20" ht="20.25" customHeight="1">
      <c r="A36" s="11"/>
      <c r="B36" t="s">
        <v>16</v>
      </c>
      <c r="C36" s="211" t="s">
        <v>17</v>
      </c>
      <c r="D36" s="211"/>
      <c r="E36" s="211"/>
      <c r="F36" s="211"/>
      <c r="G36" s="211"/>
      <c r="H36" s="211"/>
      <c r="S36" s="11"/>
      <c r="T36" s="20"/>
    </row>
    <row r="37" spans="1:20" ht="9" customHeight="1" thickBot="1">
      <c r="A37" s="11"/>
      <c r="B37" s="1" t="s">
        <v>16</v>
      </c>
      <c r="F37" s="53" t="s">
        <v>15</v>
      </c>
      <c r="S37" s="11"/>
      <c r="T37" s="20"/>
    </row>
    <row r="38" spans="1:20" ht="17.25" customHeight="1" thickBot="1" thickTop="1">
      <c r="A38" s="11"/>
      <c r="B38" t="s">
        <v>16</v>
      </c>
      <c r="C38" s="225" t="str">
        <f>"v "&amp;B41</f>
        <v>v Glen Eira C</v>
      </c>
      <c r="D38" s="226"/>
      <c r="E38" s="227"/>
      <c r="F38" s="225" t="str">
        <f>"v "&amp;B42</f>
        <v>v Mornington</v>
      </c>
      <c r="G38" s="226"/>
      <c r="H38" s="227"/>
      <c r="I38" s="225" t="str">
        <f>"v "&amp;B43</f>
        <v>v Gleneagles SC</v>
      </c>
      <c r="J38" s="226"/>
      <c r="K38" s="227"/>
      <c r="L38" s="225" t="str">
        <f>"v "&amp;B44</f>
        <v>v Parkdale SC</v>
      </c>
      <c r="M38" s="226"/>
      <c r="N38" s="227"/>
      <c r="S38" s="11"/>
      <c r="T38" s="20"/>
    </row>
    <row r="39" spans="1:22" s="2" customFormat="1" ht="11.25" customHeight="1" thickBot="1" thickTop="1">
      <c r="A39" s="12"/>
      <c r="B39" s="2" t="s">
        <v>16</v>
      </c>
      <c r="C39" s="25" t="s">
        <v>0</v>
      </c>
      <c r="D39" s="26" t="s">
        <v>13</v>
      </c>
      <c r="E39" s="26" t="s">
        <v>14</v>
      </c>
      <c r="F39" s="25" t="s">
        <v>0</v>
      </c>
      <c r="G39" s="26" t="s">
        <v>13</v>
      </c>
      <c r="H39" s="26" t="s">
        <v>14</v>
      </c>
      <c r="I39" s="26" t="s">
        <v>0</v>
      </c>
      <c r="J39" s="26" t="s">
        <v>13</v>
      </c>
      <c r="K39" s="26" t="s">
        <v>14</v>
      </c>
      <c r="L39" s="25" t="s">
        <v>0</v>
      </c>
      <c r="M39" s="26" t="s">
        <v>13</v>
      </c>
      <c r="N39" s="27" t="s">
        <v>14</v>
      </c>
      <c r="O39" s="26" t="s">
        <v>0</v>
      </c>
      <c r="P39" s="26" t="s">
        <v>13</v>
      </c>
      <c r="Q39" s="26" t="s">
        <v>14</v>
      </c>
      <c r="R39" s="28" t="s">
        <v>3</v>
      </c>
      <c r="S39" s="11"/>
      <c r="T39" s="20"/>
      <c r="U39"/>
      <c r="V39"/>
    </row>
    <row r="40" spans="1:22" s="2" customFormat="1" ht="11.25" customHeight="1" thickBot="1" thickTop="1">
      <c r="A40" s="12"/>
      <c r="B40" s="2" t="s">
        <v>16</v>
      </c>
      <c r="C40" s="29" t="s">
        <v>1</v>
      </c>
      <c r="D40" s="30" t="s">
        <v>2</v>
      </c>
      <c r="E40" s="30" t="s">
        <v>2</v>
      </c>
      <c r="F40" s="29" t="s">
        <v>1</v>
      </c>
      <c r="G40" s="30" t="s">
        <v>2</v>
      </c>
      <c r="H40" s="30" t="s">
        <v>2</v>
      </c>
      <c r="I40" s="30" t="s">
        <v>1</v>
      </c>
      <c r="J40" s="30" t="s">
        <v>2</v>
      </c>
      <c r="K40" s="30" t="s">
        <v>2</v>
      </c>
      <c r="L40" s="29" t="s">
        <v>1</v>
      </c>
      <c r="M40" s="30" t="s">
        <v>2</v>
      </c>
      <c r="N40" s="31" t="s">
        <v>2</v>
      </c>
      <c r="O40" s="30" t="s">
        <v>1</v>
      </c>
      <c r="P40" s="30" t="s">
        <v>2</v>
      </c>
      <c r="Q40" s="30" t="s">
        <v>2</v>
      </c>
      <c r="R40" s="32"/>
      <c r="S40" s="11"/>
      <c r="T40" s="33"/>
      <c r="U40" s="34"/>
      <c r="V40"/>
    </row>
    <row r="41" spans="1:28" ht="17.25" customHeight="1" thickTop="1">
      <c r="A41" s="11"/>
      <c r="B41" s="161" t="s">
        <v>125</v>
      </c>
      <c r="C41" s="3"/>
      <c r="D41" s="128"/>
      <c r="E41" s="128"/>
      <c r="F41" s="35"/>
      <c r="G41" s="125"/>
      <c r="H41" s="125"/>
      <c r="I41" s="69"/>
      <c r="J41" s="119"/>
      <c r="K41" s="119"/>
      <c r="L41" s="69"/>
      <c r="M41" s="119"/>
      <c r="N41" s="119"/>
      <c r="O41" s="110">
        <f>SUM(X41:AC41)</f>
        <v>0</v>
      </c>
      <c r="P41" s="111">
        <f>G41+J41+M41</f>
        <v>0</v>
      </c>
      <c r="Q41" s="112">
        <f>H41+K41+N41</f>
        <v>0</v>
      </c>
      <c r="R41" s="183"/>
      <c r="S41" s="11"/>
      <c r="T41" s="36" t="s">
        <v>15</v>
      </c>
      <c r="U41" s="37" t="s">
        <v>15</v>
      </c>
      <c r="W41" s="38">
        <f>IF(F41="Win",1,0)</f>
        <v>0</v>
      </c>
      <c r="X41" s="39">
        <f>IF(F41="Draw",0.5,0)</f>
        <v>0</v>
      </c>
      <c r="Y41" s="39">
        <f>IF(I41="Win",1,0)</f>
        <v>0</v>
      </c>
      <c r="Z41" s="39">
        <f>IF(I41="Draw",0.5,0)</f>
        <v>0</v>
      </c>
      <c r="AA41" s="39">
        <f>IF(L41="Win",1,0)</f>
        <v>0</v>
      </c>
      <c r="AB41" s="40">
        <f>IF(L41="Draw",0.5,0)</f>
        <v>0</v>
      </c>
    </row>
    <row r="42" spans="1:28" ht="17.25" customHeight="1">
      <c r="A42" s="11"/>
      <c r="B42" s="162" t="s">
        <v>126</v>
      </c>
      <c r="C42" s="9">
        <f>IF(F41="","",LOOKUP(F41,T40:U44))</f>
      </c>
      <c r="D42" s="126">
        <f>IF(G41="",0,6-G41)</f>
        <v>0</v>
      </c>
      <c r="E42" s="120"/>
      <c r="F42" s="8" t="s">
        <v>16</v>
      </c>
      <c r="G42" s="122"/>
      <c r="H42" s="122"/>
      <c r="I42" s="70"/>
      <c r="J42" s="121"/>
      <c r="K42" s="120"/>
      <c r="L42" s="70"/>
      <c r="M42" s="120"/>
      <c r="N42" s="120"/>
      <c r="O42" s="113">
        <f>SUM(X42:AC42)</f>
        <v>0</v>
      </c>
      <c r="P42" s="114">
        <f>D42+J42+M42</f>
        <v>0</v>
      </c>
      <c r="Q42" s="115">
        <f>E42+K42+N42</f>
        <v>0</v>
      </c>
      <c r="R42" s="41"/>
      <c r="S42" s="11"/>
      <c r="T42" s="36" t="s">
        <v>1</v>
      </c>
      <c r="U42" s="37" t="s">
        <v>0</v>
      </c>
      <c r="W42" s="42">
        <f>IF(C42="Win",1,0)</f>
        <v>0</v>
      </c>
      <c r="X42" s="43">
        <f>IF(C42="Draw",0.5,0)</f>
        <v>0</v>
      </c>
      <c r="Y42" s="43">
        <f>IF(I42="Win",1,0)</f>
        <v>0</v>
      </c>
      <c r="Z42" s="43">
        <f>IF(I42="Draw",0.5,0)</f>
        <v>0</v>
      </c>
      <c r="AA42" s="43">
        <f>IF(L42="Win",1,0)</f>
        <v>0</v>
      </c>
      <c r="AB42" s="44">
        <f>IF(L42="Draw",0.5,0)</f>
        <v>0</v>
      </c>
    </row>
    <row r="43" spans="1:28" ht="17.25" customHeight="1">
      <c r="A43" s="11"/>
      <c r="B43" s="162" t="s">
        <v>127</v>
      </c>
      <c r="C43" s="9">
        <f>IF(I41="","",LOOKUP(I41,T40:U44))</f>
      </c>
      <c r="D43" s="126">
        <f>IF(J41="",0,6-J41)</f>
        <v>0</v>
      </c>
      <c r="E43" s="120"/>
      <c r="F43" s="9">
        <f>IF(I42="","",LOOKUP(I42,T40:U44))</f>
      </c>
      <c r="G43" s="126">
        <f>IF(J42="",0,6-J42)</f>
        <v>0</v>
      </c>
      <c r="H43" s="120"/>
      <c r="I43" s="5"/>
      <c r="J43" s="122"/>
      <c r="K43" s="122"/>
      <c r="L43" s="70"/>
      <c r="M43" s="120"/>
      <c r="N43" s="120"/>
      <c r="O43" s="113">
        <f>SUM(X43:AC43)</f>
        <v>0</v>
      </c>
      <c r="P43" s="114">
        <f>D43+G43+M43</f>
        <v>0</v>
      </c>
      <c r="Q43" s="115">
        <f>E43+H43+N43</f>
        <v>0</v>
      </c>
      <c r="R43" s="41"/>
      <c r="S43" s="11"/>
      <c r="T43" s="45" t="s">
        <v>0</v>
      </c>
      <c r="U43" s="46" t="s">
        <v>1</v>
      </c>
      <c r="W43" s="42">
        <f>IF(C43="Win",1,0)</f>
        <v>0</v>
      </c>
      <c r="X43" s="43">
        <f>IF(C43="Draw",0.5,0)</f>
        <v>0</v>
      </c>
      <c r="Y43" s="43">
        <f>IF(F43="Win",1,0)</f>
        <v>0</v>
      </c>
      <c r="Z43" s="43">
        <f>IF(F43="Draw",0.5,0)</f>
        <v>0</v>
      </c>
      <c r="AA43" s="43">
        <f>IF(L43="Win",1,0)</f>
        <v>0</v>
      </c>
      <c r="AB43" s="44">
        <f>IF(L43="Draw",0.5,0)</f>
        <v>0</v>
      </c>
    </row>
    <row r="44" spans="1:28" ht="17.25" customHeight="1" thickBot="1">
      <c r="A44" s="11"/>
      <c r="B44" s="163" t="s">
        <v>128</v>
      </c>
      <c r="C44" s="10">
        <f>IF(L41="","",LOOKUP(L41,T40:U44))</f>
      </c>
      <c r="D44" s="123">
        <f>IF(M41="",0,6-M41)</f>
        <v>0</v>
      </c>
      <c r="E44" s="127"/>
      <c r="F44" s="10"/>
      <c r="G44" s="123">
        <f>IF(M42="",0,6-M42)</f>
        <v>0</v>
      </c>
      <c r="H44" s="127"/>
      <c r="I44" s="10"/>
      <c r="J44" s="123">
        <f>IF(M43="",0,6-M43)</f>
        <v>0</v>
      </c>
      <c r="K44" s="124"/>
      <c r="L44" s="6"/>
      <c r="M44" s="6"/>
      <c r="N44" s="6"/>
      <c r="O44" s="116">
        <f>SUM(X44:AC44)</f>
        <v>0</v>
      </c>
      <c r="P44" s="117">
        <f>D44+G44+J44</f>
        <v>0</v>
      </c>
      <c r="Q44" s="118">
        <f>E44+H44+K44</f>
        <v>0</v>
      </c>
      <c r="R44" s="47"/>
      <c r="S44" s="11"/>
      <c r="T44" s="48"/>
      <c r="U44" s="49"/>
      <c r="W44" s="50">
        <f>IF(C44="Win",1,0)</f>
        <v>0</v>
      </c>
      <c r="X44" s="51">
        <f>IF(C44="Draw",0.5,0)</f>
        <v>0</v>
      </c>
      <c r="Y44" s="51">
        <f>IF(F44="Win",1,0)</f>
        <v>0</v>
      </c>
      <c r="Z44" s="51">
        <f>IF(F44="Draw",0.5,0)</f>
        <v>0</v>
      </c>
      <c r="AA44" s="51">
        <f>IF(I44="Win",1,0)</f>
        <v>0</v>
      </c>
      <c r="AB44" s="52">
        <f>IF(I44="Draw",0.5,0)</f>
        <v>0</v>
      </c>
    </row>
    <row r="45" spans="1:28" ht="17.25" customHeight="1" thickTop="1">
      <c r="A45" s="11"/>
      <c r="B45" s="54" t="s">
        <v>16</v>
      </c>
      <c r="C45" s="55"/>
      <c r="D45" s="55"/>
      <c r="E45" s="56"/>
      <c r="F45" s="56"/>
      <c r="G45" s="55"/>
      <c r="H45" s="56"/>
      <c r="I45" s="55"/>
      <c r="J45" s="55"/>
      <c r="K45" s="56"/>
      <c r="L45" s="60"/>
      <c r="M45" s="60"/>
      <c r="N45" s="60"/>
      <c r="O45" s="57"/>
      <c r="P45" s="56"/>
      <c r="Q45" s="56"/>
      <c r="R45" s="19"/>
      <c r="S45" s="11"/>
      <c r="T45" s="68"/>
      <c r="U45" s="58"/>
      <c r="W45" s="59"/>
      <c r="X45" s="59"/>
      <c r="Y45" s="59"/>
      <c r="Z45" s="59"/>
      <c r="AA45" s="59"/>
      <c r="AB45" s="59"/>
    </row>
    <row r="46" spans="1:20" ht="17.25" customHeight="1">
      <c r="A46" s="11"/>
      <c r="B46" s="220" t="s">
        <v>10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91"/>
      <c r="T46" s="20"/>
    </row>
    <row r="47" spans="1:20" ht="17.25" customHeight="1">
      <c r="A47" s="11"/>
      <c r="B47" s="220" t="s">
        <v>11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91"/>
      <c r="T47" s="20"/>
    </row>
    <row r="48" spans="1:20" ht="17.25" customHeight="1">
      <c r="A48" s="11"/>
      <c r="B48" s="220" t="s">
        <v>12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91"/>
      <c r="T48" s="20"/>
    </row>
    <row r="49" spans="1:20" ht="12.75">
      <c r="A49" s="11"/>
      <c r="B49" s="11" t="s">
        <v>16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20"/>
    </row>
    <row r="50" spans="1:20" ht="12.75">
      <c r="A50" s="11"/>
      <c r="B50" s="164" t="s">
        <v>64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20"/>
    </row>
    <row r="51" spans="1:20" ht="12.75">
      <c r="A51" s="11"/>
      <c r="B51" s="164" t="s">
        <v>65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20"/>
    </row>
    <row r="52" spans="1:20" ht="12.75">
      <c r="A52" s="11"/>
      <c r="B52" s="164" t="s">
        <v>34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20"/>
    </row>
    <row r="53" spans="1:20" ht="12.75">
      <c r="A53" s="11"/>
      <c r="B53" s="164" t="s">
        <v>23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20"/>
    </row>
    <row r="54" spans="1:20" ht="12.75">
      <c r="A54" s="11"/>
      <c r="B54" s="164" t="s">
        <v>66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20"/>
    </row>
    <row r="55" spans="1:20" ht="12.75">
      <c r="A55" s="11"/>
      <c r="B55" s="164" t="s">
        <v>67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0"/>
    </row>
    <row r="56" spans="1:20" ht="12.75">
      <c r="A56" s="11"/>
      <c r="B56" s="164" t="s">
        <v>68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20"/>
    </row>
    <row r="57" spans="1:20" ht="12.75">
      <c r="A57" s="11"/>
      <c r="B57" s="164" t="s">
        <v>55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20"/>
    </row>
    <row r="58" spans="1:20" ht="12.75">
      <c r="A58" s="11"/>
      <c r="B58" s="164" t="s">
        <v>69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20"/>
    </row>
    <row r="59" spans="1:20" ht="12.75">
      <c r="A59" s="11"/>
      <c r="B59" s="164" t="s">
        <v>63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20"/>
    </row>
    <row r="60" spans="1:20" ht="12.75">
      <c r="A60" s="11"/>
      <c r="B60" s="164" t="s">
        <v>70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20"/>
    </row>
    <row r="61" spans="1:20" ht="12.75">
      <c r="A61" s="11"/>
      <c r="B61" s="164" t="s">
        <v>59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20"/>
    </row>
    <row r="62" spans="1:20" ht="12.75">
      <c r="A62" s="11"/>
      <c r="B62" s="164" t="s">
        <v>71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20"/>
    </row>
    <row r="63" spans="1:20" ht="12.75">
      <c r="A63" s="11"/>
      <c r="B63" s="164" t="s">
        <v>72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20"/>
    </row>
    <row r="64" spans="1:20" ht="12.75">
      <c r="A64" s="11"/>
      <c r="B64" s="164" t="s">
        <v>73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20"/>
    </row>
    <row r="65" spans="1:20" ht="12.75">
      <c r="A65" s="11"/>
      <c r="B65" s="164" t="s">
        <v>74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20"/>
    </row>
    <row r="66" spans="1:20" ht="12.75">
      <c r="A66" s="11"/>
      <c r="B66" s="164" t="s">
        <v>58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20"/>
    </row>
    <row r="67" spans="1:20" ht="12.75">
      <c r="A67" s="11"/>
      <c r="B67" s="164" t="s">
        <v>60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20"/>
    </row>
    <row r="68" spans="1:20" ht="12.75">
      <c r="A68" s="11"/>
      <c r="B68" s="164" t="s">
        <v>75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20"/>
    </row>
    <row r="69" spans="1:20" ht="12.75">
      <c r="A69" s="11"/>
      <c r="B69" s="164" t="s">
        <v>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20"/>
    </row>
    <row r="70" spans="1:20" ht="12.75">
      <c r="A70" s="11"/>
      <c r="B70" s="164" t="s">
        <v>76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20"/>
    </row>
    <row r="71" spans="1:20" ht="12.75">
      <c r="A71" s="11"/>
      <c r="B71" s="164" t="s">
        <v>77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20"/>
    </row>
    <row r="72" spans="1:20" ht="12.75">
      <c r="A72" s="11"/>
      <c r="B72" s="164" t="s">
        <v>78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20"/>
    </row>
    <row r="73" spans="1:20" ht="12.75">
      <c r="A73" s="11"/>
      <c r="B73" s="164" t="s">
        <v>79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20"/>
    </row>
    <row r="74" spans="1:20" ht="12.75">
      <c r="A74" s="11"/>
      <c r="B74" s="164" t="s">
        <v>56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0"/>
    </row>
    <row r="75" spans="1:20" ht="12.75">
      <c r="A75" s="11"/>
      <c r="B75" s="164" t="s">
        <v>80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20"/>
    </row>
    <row r="76" spans="1:20" ht="12.75">
      <c r="A76" s="11"/>
      <c r="B76" s="164" t="s">
        <v>81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20"/>
    </row>
    <row r="77" spans="1:20" ht="12.75">
      <c r="A77" s="11"/>
      <c r="B77" s="164" t="s">
        <v>82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20"/>
    </row>
    <row r="78" spans="1:20" ht="12.75">
      <c r="A78" s="11"/>
      <c r="B78" s="164" t="s">
        <v>83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20"/>
    </row>
    <row r="79" spans="1:20" ht="12.75">
      <c r="A79" s="11"/>
      <c r="B79" s="164" t="s">
        <v>84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20"/>
    </row>
    <row r="80" spans="1:20" ht="12.75">
      <c r="A80" s="11"/>
      <c r="B80" s="164" t="s">
        <v>85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20"/>
    </row>
    <row r="81" spans="1:20" ht="12.75">
      <c r="A81" s="11"/>
      <c r="B81" s="164" t="s">
        <v>62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20"/>
    </row>
    <row r="82" spans="1:20" ht="12.75">
      <c r="A82" s="11"/>
      <c r="B82" s="164" t="s">
        <v>86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20"/>
    </row>
    <row r="83" spans="1:20" ht="12.75">
      <c r="A83" s="11"/>
      <c r="B83" s="164" t="s">
        <v>87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20"/>
    </row>
    <row r="84" spans="1:20" ht="12.75">
      <c r="A84" s="11"/>
      <c r="B84" s="164" t="s">
        <v>88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20"/>
    </row>
    <row r="85" spans="1:20" ht="12.75">
      <c r="A85" s="11"/>
      <c r="B85" s="164" t="s">
        <v>89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20"/>
    </row>
    <row r="86" spans="1:20" ht="12.75">
      <c r="A86" s="11"/>
      <c r="B86" s="164" t="s">
        <v>22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20"/>
    </row>
    <row r="87" spans="1:20" ht="12.75">
      <c r="A87" s="11"/>
      <c r="B87" s="164" t="s">
        <v>90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20"/>
    </row>
    <row r="88" spans="1:20" ht="12.75">
      <c r="A88" s="11"/>
      <c r="B88" s="164" t="s">
        <v>91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20"/>
    </row>
    <row r="89" spans="1:20" ht="12.75">
      <c r="A89" s="11"/>
      <c r="B89" s="164" t="s">
        <v>92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20"/>
    </row>
    <row r="90" spans="1:20" ht="12.75">
      <c r="A90" s="11"/>
      <c r="B90" s="164" t="s">
        <v>93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20"/>
    </row>
    <row r="91" spans="1:20" ht="12.75">
      <c r="A91" s="11"/>
      <c r="B91" s="164" t="s">
        <v>94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20"/>
    </row>
    <row r="92" spans="1:20" ht="12.75">
      <c r="A92" s="11"/>
      <c r="B92" s="164" t="s">
        <v>61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20"/>
    </row>
    <row r="93" spans="1:20" ht="12.75">
      <c r="A93" s="11"/>
      <c r="B93" s="164" t="s">
        <v>95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20"/>
    </row>
    <row r="94" spans="2:20" ht="12.75">
      <c r="B94" s="165" t="s">
        <v>96</v>
      </c>
      <c r="T94" s="20"/>
    </row>
    <row r="95" spans="2:20" ht="12.75">
      <c r="B95" s="165" t="s">
        <v>97</v>
      </c>
      <c r="T95" s="20"/>
    </row>
    <row r="96" ht="12.75">
      <c r="B96" s="165" t="s">
        <v>98</v>
      </c>
    </row>
    <row r="97" ht="12.75">
      <c r="B97" s="165" t="s">
        <v>99</v>
      </c>
    </row>
    <row r="98" ht="12.75">
      <c r="B98" s="165" t="s">
        <v>57</v>
      </c>
    </row>
    <row r="99" ht="12.75">
      <c r="B99" s="165" t="s">
        <v>100</v>
      </c>
    </row>
    <row r="100" ht="12.75">
      <c r="B100" s="165" t="s">
        <v>101</v>
      </c>
    </row>
    <row r="101" ht="12.75">
      <c r="B101" s="165" t="s">
        <v>102</v>
      </c>
    </row>
    <row r="102" ht="12.75">
      <c r="B102" s="165" t="s">
        <v>103</v>
      </c>
    </row>
    <row r="103" ht="12.75">
      <c r="B103" s="165" t="s">
        <v>104</v>
      </c>
    </row>
    <row r="104" ht="12.75">
      <c r="B104" s="165" t="s">
        <v>105</v>
      </c>
    </row>
    <row r="105" ht="12.75">
      <c r="B105" s="165" t="s">
        <v>106</v>
      </c>
    </row>
    <row r="106" ht="12.75">
      <c r="B106" s="165" t="s">
        <v>107</v>
      </c>
    </row>
    <row r="107" ht="12.75">
      <c r="B107" s="165" t="s">
        <v>108</v>
      </c>
    </row>
    <row r="108" ht="12.75">
      <c r="B108" s="165" t="s">
        <v>109</v>
      </c>
    </row>
    <row r="109" ht="12.75">
      <c r="B109" s="165" t="s">
        <v>110</v>
      </c>
    </row>
    <row r="110" ht="12.75">
      <c r="B110" s="165" t="s">
        <v>111</v>
      </c>
    </row>
    <row r="111" ht="12.75">
      <c r="B111" s="165" t="s">
        <v>112</v>
      </c>
    </row>
    <row r="112" ht="12.75">
      <c r="B112" s="165" t="s">
        <v>113</v>
      </c>
    </row>
    <row r="113" ht="12.75">
      <c r="B113" s="165" t="s">
        <v>114</v>
      </c>
    </row>
    <row r="114" ht="12.75">
      <c r="B114" s="165" t="s">
        <v>115</v>
      </c>
    </row>
  </sheetData>
  <sheetProtection selectLockedCells="1"/>
  <mergeCells count="59">
    <mergeCell ref="B6:R6"/>
    <mergeCell ref="B3:R3"/>
    <mergeCell ref="B5:R5"/>
    <mergeCell ref="B46:R46"/>
    <mergeCell ref="L38:N38"/>
    <mergeCell ref="I31:L31"/>
    <mergeCell ref="C27:E28"/>
    <mergeCell ref="N27:Q27"/>
    <mergeCell ref="N28:Q28"/>
    <mergeCell ref="I28:L28"/>
    <mergeCell ref="B47:R47"/>
    <mergeCell ref="B48:R48"/>
    <mergeCell ref="B26:R26"/>
    <mergeCell ref="C18:E18"/>
    <mergeCell ref="F18:H18"/>
    <mergeCell ref="I18:K18"/>
    <mergeCell ref="L18:N18"/>
    <mergeCell ref="C38:E38"/>
    <mergeCell ref="F38:H38"/>
    <mergeCell ref="I38:K38"/>
    <mergeCell ref="C36:H36"/>
    <mergeCell ref="F27:H27"/>
    <mergeCell ref="F30:H30"/>
    <mergeCell ref="C30:E31"/>
    <mergeCell ref="C33:E34"/>
    <mergeCell ref="F33:H33"/>
    <mergeCell ref="F34:H34"/>
    <mergeCell ref="F31:H31"/>
    <mergeCell ref="F28:H28"/>
    <mergeCell ref="C7:E8"/>
    <mergeCell ref="F7:H7"/>
    <mergeCell ref="I7:L7"/>
    <mergeCell ref="N7:Q7"/>
    <mergeCell ref="F8:H8"/>
    <mergeCell ref="I8:L8"/>
    <mergeCell ref="N8:Q8"/>
    <mergeCell ref="C10:E11"/>
    <mergeCell ref="F10:H10"/>
    <mergeCell ref="I10:L10"/>
    <mergeCell ref="N10:Q10"/>
    <mergeCell ref="F11:H11"/>
    <mergeCell ref="I11:L11"/>
    <mergeCell ref="N11:Q11"/>
    <mergeCell ref="N13:Q13"/>
    <mergeCell ref="N14:Q14"/>
    <mergeCell ref="F13:H13"/>
    <mergeCell ref="C13:E14"/>
    <mergeCell ref="I13:L13"/>
    <mergeCell ref="F14:H14"/>
    <mergeCell ref="I14:L14"/>
    <mergeCell ref="I34:L34"/>
    <mergeCell ref="N34:Q34"/>
    <mergeCell ref="C16:H16"/>
    <mergeCell ref="N31:Q31"/>
    <mergeCell ref="I33:L33"/>
    <mergeCell ref="N33:Q33"/>
    <mergeCell ref="I27:L27"/>
    <mergeCell ref="I30:L30"/>
    <mergeCell ref="N30:Q30"/>
  </mergeCells>
  <conditionalFormatting sqref="B21:B24 B41:B44">
    <cfRule type="expression" priority="1" dxfId="1" stopIfTrue="1">
      <formula>(R21=1)</formula>
    </cfRule>
  </conditionalFormatting>
  <conditionalFormatting sqref="R41:R44 R21:R24">
    <cfRule type="expression" priority="2" dxfId="0" stopIfTrue="1">
      <formula>$R21=1</formula>
    </cfRule>
  </conditionalFormatting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AB114"/>
  <sheetViews>
    <sheetView showGridLines="0" showRowColHeaders="0" showZeros="0" tabSelected="1" zoomScale="75" zoomScaleNormal="75" zoomScalePageLayoutView="0" workbookViewId="0" topLeftCell="A22">
      <selection activeCell="B34" sqref="B34"/>
    </sheetView>
  </sheetViews>
  <sheetFormatPr defaultColWidth="0" defaultRowHeight="12.75"/>
  <cols>
    <col min="1" max="1" width="4.57421875" style="0" customWidth="1"/>
    <col min="2" max="2" width="20.28125" style="0" customWidth="1"/>
    <col min="3" max="14" width="6.7109375" style="0" customWidth="1"/>
    <col min="15" max="18" width="6.421875" style="0" customWidth="1"/>
    <col min="19" max="19" width="6.140625" style="0" customWidth="1"/>
    <col min="20" max="16384" width="6.140625" style="0" hidden="1" customWidth="1"/>
  </cols>
  <sheetData>
    <row r="1" spans="1:20" s="11" customFormat="1" ht="4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0"/>
    </row>
    <row r="2" spans="1:20" ht="135" customHeight="1" thickBot="1">
      <c r="A2" s="2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66"/>
      <c r="T2" s="20"/>
    </row>
    <row r="3" spans="1:20" s="13" customFormat="1" ht="33.75" customHeight="1" thickTop="1">
      <c r="A3" s="22"/>
      <c r="B3" s="228" t="str">
        <f>'Draw - Year 7'!B3:R3</f>
        <v>DENDY PARK, BRIGHTON - FRIDAY, MAY 27TH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61"/>
      <c r="T3" s="67"/>
    </row>
    <row r="4" spans="1:20" ht="19.5" customHeight="1">
      <c r="A4" s="21"/>
      <c r="B4" s="14"/>
      <c r="C4" s="14"/>
      <c r="D4" s="14"/>
      <c r="E4" s="14"/>
      <c r="F4" s="14"/>
      <c r="G4" s="14"/>
      <c r="H4" s="14"/>
      <c r="I4" s="200" t="s">
        <v>116</v>
      </c>
      <c r="J4" s="14"/>
      <c r="K4" s="14"/>
      <c r="L4" s="14"/>
      <c r="M4" s="14"/>
      <c r="N4" s="14"/>
      <c r="O4" s="14"/>
      <c r="P4" s="14"/>
      <c r="Q4" s="14"/>
      <c r="R4" s="14"/>
      <c r="S4" s="62"/>
      <c r="T4" s="20"/>
    </row>
    <row r="5" spans="1:20" ht="39.75" customHeight="1">
      <c r="A5" s="21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63"/>
      <c r="T5" s="20"/>
    </row>
    <row r="6" spans="1:20" ht="47.25" customHeight="1" thickBot="1">
      <c r="A6" s="21"/>
      <c r="B6" s="221" t="str">
        <f>C16</f>
        <v>YEAR 8 GIRLS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62"/>
      <c r="T6" s="20"/>
    </row>
    <row r="7" spans="1:20" ht="19.5" customHeight="1" thickTop="1">
      <c r="A7" s="21"/>
      <c r="C7" s="217" t="s">
        <v>26</v>
      </c>
      <c r="D7" s="216"/>
      <c r="E7" s="216"/>
      <c r="F7" s="216" t="s">
        <v>24</v>
      </c>
      <c r="G7" s="216"/>
      <c r="H7" s="216"/>
      <c r="I7" s="212" t="str">
        <f>B21</f>
        <v>Mentone Girls SC</v>
      </c>
      <c r="J7" s="213"/>
      <c r="K7" s="213"/>
      <c r="L7" s="213"/>
      <c r="M7" s="71" t="s">
        <v>9</v>
      </c>
      <c r="N7" s="214" t="str">
        <f>B22</f>
        <v>Mt Eliza</v>
      </c>
      <c r="O7" s="214"/>
      <c r="P7" s="214"/>
      <c r="Q7" s="215"/>
      <c r="R7" s="16"/>
      <c r="S7" s="64"/>
      <c r="T7" s="20"/>
    </row>
    <row r="8" spans="1:20" ht="19.5" customHeight="1" thickBot="1">
      <c r="A8" s="21"/>
      <c r="C8" s="218"/>
      <c r="D8" s="219"/>
      <c r="E8" s="219"/>
      <c r="F8" s="219" t="s">
        <v>25</v>
      </c>
      <c r="G8" s="219"/>
      <c r="H8" s="219"/>
      <c r="I8" s="207" t="str">
        <f>B23</f>
        <v>Casey</v>
      </c>
      <c r="J8" s="208"/>
      <c r="K8" s="208"/>
      <c r="L8" s="208"/>
      <c r="M8" s="72" t="s">
        <v>9</v>
      </c>
      <c r="N8" s="209" t="str">
        <f>B24</f>
        <v>McKinnon SC</v>
      </c>
      <c r="O8" s="209"/>
      <c r="P8" s="209"/>
      <c r="Q8" s="210"/>
      <c r="R8" s="16"/>
      <c r="S8" s="64"/>
      <c r="T8" s="20"/>
    </row>
    <row r="9" spans="1:20" ht="8.25" customHeight="1" thickBot="1" thickTop="1">
      <c r="A9" s="21"/>
      <c r="C9" s="73"/>
      <c r="D9" s="74"/>
      <c r="E9" s="74"/>
      <c r="F9" s="74"/>
      <c r="G9" s="74"/>
      <c r="H9" s="74"/>
      <c r="I9" s="74"/>
      <c r="J9" s="15"/>
      <c r="K9" s="74"/>
      <c r="L9" s="74"/>
      <c r="M9" s="74"/>
      <c r="N9" s="75"/>
      <c r="O9" s="74"/>
      <c r="P9" s="76"/>
      <c r="Q9" s="76"/>
      <c r="R9" s="16"/>
      <c r="S9" s="64"/>
      <c r="T9" s="20"/>
    </row>
    <row r="10" spans="1:20" ht="19.5" customHeight="1" thickTop="1">
      <c r="A10" s="21"/>
      <c r="C10" s="217" t="s">
        <v>27</v>
      </c>
      <c r="D10" s="216"/>
      <c r="E10" s="216"/>
      <c r="F10" s="216" t="s">
        <v>24</v>
      </c>
      <c r="G10" s="216"/>
      <c r="H10" s="216"/>
      <c r="I10" s="212" t="str">
        <f>B21</f>
        <v>Mentone Girls SC</v>
      </c>
      <c r="J10" s="213"/>
      <c r="K10" s="213"/>
      <c r="L10" s="213"/>
      <c r="M10" s="71" t="s">
        <v>9</v>
      </c>
      <c r="N10" s="214" t="str">
        <f>B23</f>
        <v>Casey</v>
      </c>
      <c r="O10" s="214"/>
      <c r="P10" s="214"/>
      <c r="Q10" s="215"/>
      <c r="R10" s="16"/>
      <c r="S10" s="64"/>
      <c r="T10" s="20"/>
    </row>
    <row r="11" spans="1:20" ht="19.5" customHeight="1" thickBot="1">
      <c r="A11" s="21"/>
      <c r="C11" s="218"/>
      <c r="D11" s="219"/>
      <c r="E11" s="219"/>
      <c r="F11" s="219" t="s">
        <v>25</v>
      </c>
      <c r="G11" s="219"/>
      <c r="H11" s="219"/>
      <c r="I11" s="207" t="str">
        <f>B22</f>
        <v>Mt Eliza</v>
      </c>
      <c r="J11" s="208"/>
      <c r="K11" s="208"/>
      <c r="L11" s="208"/>
      <c r="M11" s="72" t="s">
        <v>9</v>
      </c>
      <c r="N11" s="209" t="str">
        <f>B24</f>
        <v>McKinnon SC</v>
      </c>
      <c r="O11" s="209"/>
      <c r="P11" s="209"/>
      <c r="Q11" s="210"/>
      <c r="R11" s="16"/>
      <c r="S11" s="64"/>
      <c r="T11" s="20"/>
    </row>
    <row r="12" spans="1:20" ht="8.25" customHeight="1" thickBot="1" thickTop="1">
      <c r="A12" s="21"/>
      <c r="C12" s="73"/>
      <c r="D12" s="74"/>
      <c r="E12" s="74"/>
      <c r="F12" s="75"/>
      <c r="G12" s="75"/>
      <c r="H12" s="75"/>
      <c r="I12" s="74"/>
      <c r="J12" s="15"/>
      <c r="K12" s="74"/>
      <c r="L12" s="74"/>
      <c r="M12" s="74"/>
      <c r="N12" s="75"/>
      <c r="O12" s="74"/>
      <c r="P12" s="76"/>
      <c r="Q12" s="76"/>
      <c r="R12" s="16"/>
      <c r="S12" s="64"/>
      <c r="T12" s="20"/>
    </row>
    <row r="13" spans="1:20" ht="19.5" customHeight="1" thickTop="1">
      <c r="A13" s="21"/>
      <c r="C13" s="217" t="s">
        <v>28</v>
      </c>
      <c r="D13" s="216"/>
      <c r="E13" s="216"/>
      <c r="F13" s="216" t="s">
        <v>24</v>
      </c>
      <c r="G13" s="216"/>
      <c r="H13" s="216"/>
      <c r="I13" s="212" t="str">
        <f>B21</f>
        <v>Mentone Girls SC</v>
      </c>
      <c r="J13" s="213"/>
      <c r="K13" s="213"/>
      <c r="L13" s="213"/>
      <c r="M13" s="71" t="s">
        <v>9</v>
      </c>
      <c r="N13" s="214" t="str">
        <f>B24</f>
        <v>McKinnon SC</v>
      </c>
      <c r="O13" s="214"/>
      <c r="P13" s="214"/>
      <c r="Q13" s="215"/>
      <c r="R13" s="16"/>
      <c r="S13" s="64"/>
      <c r="T13" s="20"/>
    </row>
    <row r="14" spans="1:20" ht="19.5" customHeight="1" thickBot="1">
      <c r="A14" s="21"/>
      <c r="C14" s="218"/>
      <c r="D14" s="219"/>
      <c r="E14" s="219"/>
      <c r="F14" s="219" t="s">
        <v>25</v>
      </c>
      <c r="G14" s="219"/>
      <c r="H14" s="219"/>
      <c r="I14" s="207" t="str">
        <f>B22</f>
        <v>Mt Eliza</v>
      </c>
      <c r="J14" s="208"/>
      <c r="K14" s="208"/>
      <c r="L14" s="208"/>
      <c r="M14" s="72" t="s">
        <v>9</v>
      </c>
      <c r="N14" s="209" t="str">
        <f>B23</f>
        <v>Casey</v>
      </c>
      <c r="O14" s="209"/>
      <c r="P14" s="209"/>
      <c r="Q14" s="210"/>
      <c r="R14" s="16"/>
      <c r="S14" s="64"/>
      <c r="T14" s="20"/>
    </row>
    <row r="15" spans="1:20" ht="30.75" customHeight="1" thickTop="1">
      <c r="A15" s="21"/>
      <c r="S15" s="21"/>
      <c r="T15" s="20"/>
    </row>
    <row r="16" spans="1:20" ht="20.25" customHeight="1">
      <c r="A16" s="21"/>
      <c r="C16" s="211" t="s">
        <v>5</v>
      </c>
      <c r="D16" s="211"/>
      <c r="E16" s="211"/>
      <c r="F16" s="211"/>
      <c r="G16" s="211"/>
      <c r="H16" s="211"/>
      <c r="S16" s="21"/>
      <c r="T16" s="20"/>
    </row>
    <row r="17" spans="1:20" ht="9" customHeight="1" thickBot="1">
      <c r="A17" s="21"/>
      <c r="B17" s="1"/>
      <c r="F17" s="53" t="s">
        <v>15</v>
      </c>
      <c r="S17" s="21"/>
      <c r="T17" s="20"/>
    </row>
    <row r="18" spans="1:20" ht="17.25" customHeight="1" thickBot="1" thickTop="1">
      <c r="A18" s="21"/>
      <c r="C18" s="225" t="str">
        <f>"v "&amp;B21</f>
        <v>v Mentone Girls SC</v>
      </c>
      <c r="D18" s="226"/>
      <c r="E18" s="227"/>
      <c r="F18" s="225" t="str">
        <f>"v "&amp;B22</f>
        <v>v Mt Eliza</v>
      </c>
      <c r="G18" s="226"/>
      <c r="H18" s="227"/>
      <c r="I18" s="225" t="str">
        <f>"v "&amp;B23</f>
        <v>v Casey</v>
      </c>
      <c r="J18" s="226"/>
      <c r="K18" s="227"/>
      <c r="L18" s="225" t="str">
        <f>"v "&amp;B24</f>
        <v>v McKinnon SC</v>
      </c>
      <c r="M18" s="226"/>
      <c r="N18" s="227"/>
      <c r="S18" s="21"/>
      <c r="T18" s="20"/>
    </row>
    <row r="19" spans="1:22" s="2" customFormat="1" ht="11.25" customHeight="1" thickBot="1" thickTop="1">
      <c r="A19" s="23"/>
      <c r="C19" s="25" t="s">
        <v>0</v>
      </c>
      <c r="D19" s="26" t="s">
        <v>13</v>
      </c>
      <c r="E19" s="26" t="s">
        <v>14</v>
      </c>
      <c r="F19" s="25" t="s">
        <v>0</v>
      </c>
      <c r="G19" s="26" t="s">
        <v>13</v>
      </c>
      <c r="H19" s="26" t="s">
        <v>14</v>
      </c>
      <c r="I19" s="26" t="s">
        <v>0</v>
      </c>
      <c r="J19" s="26" t="s">
        <v>13</v>
      </c>
      <c r="K19" s="26" t="s">
        <v>14</v>
      </c>
      <c r="L19" s="25" t="s">
        <v>0</v>
      </c>
      <c r="M19" s="26" t="s">
        <v>13</v>
      </c>
      <c r="N19" s="27" t="s">
        <v>14</v>
      </c>
      <c r="O19" s="26" t="s">
        <v>0</v>
      </c>
      <c r="P19" s="26" t="s">
        <v>13</v>
      </c>
      <c r="Q19" s="26" t="s">
        <v>14</v>
      </c>
      <c r="R19" s="28" t="s">
        <v>3</v>
      </c>
      <c r="S19" s="21"/>
      <c r="T19" s="20"/>
      <c r="U19"/>
      <c r="V19"/>
    </row>
    <row r="20" spans="1:22" s="2" customFormat="1" ht="11.25" customHeight="1" thickBot="1" thickTop="1">
      <c r="A20" s="23"/>
      <c r="C20" s="29" t="s">
        <v>1</v>
      </c>
      <c r="D20" s="30" t="s">
        <v>2</v>
      </c>
      <c r="E20" s="30" t="s">
        <v>2</v>
      </c>
      <c r="F20" s="29" t="s">
        <v>1</v>
      </c>
      <c r="G20" s="30" t="s">
        <v>2</v>
      </c>
      <c r="H20" s="30" t="s">
        <v>2</v>
      </c>
      <c r="I20" s="30" t="s">
        <v>1</v>
      </c>
      <c r="J20" s="30" t="s">
        <v>2</v>
      </c>
      <c r="K20" s="30" t="s">
        <v>2</v>
      </c>
      <c r="L20" s="29" t="s">
        <v>1</v>
      </c>
      <c r="M20" s="30" t="s">
        <v>2</v>
      </c>
      <c r="N20" s="31" t="s">
        <v>2</v>
      </c>
      <c r="O20" s="30" t="s">
        <v>1</v>
      </c>
      <c r="P20" s="30" t="s">
        <v>2</v>
      </c>
      <c r="Q20" s="30" t="s">
        <v>2</v>
      </c>
      <c r="R20" s="32"/>
      <c r="S20" s="21"/>
      <c r="T20" s="33"/>
      <c r="U20" s="34"/>
      <c r="V20"/>
    </row>
    <row r="21" spans="1:28" ht="17.25" customHeight="1" thickTop="1">
      <c r="A21" s="21"/>
      <c r="B21" s="161" t="s">
        <v>118</v>
      </c>
      <c r="C21" s="3"/>
      <c r="D21" s="128"/>
      <c r="E21" s="128"/>
      <c r="F21" s="35"/>
      <c r="G21" s="125"/>
      <c r="H21" s="125"/>
      <c r="I21" s="69"/>
      <c r="J21" s="119"/>
      <c r="K21" s="119"/>
      <c r="L21" s="69"/>
      <c r="M21" s="119"/>
      <c r="N21" s="119"/>
      <c r="O21" s="110">
        <f>SUM(X21:AC21)</f>
        <v>0</v>
      </c>
      <c r="P21" s="111">
        <f>G21+J21+M21</f>
        <v>0</v>
      </c>
      <c r="Q21" s="112">
        <f>H21+K21+N21</f>
        <v>0</v>
      </c>
      <c r="R21" s="183"/>
      <c r="S21" s="21"/>
      <c r="T21" s="36" t="s">
        <v>15</v>
      </c>
      <c r="U21" s="37" t="s">
        <v>15</v>
      </c>
      <c r="W21" s="38">
        <f>IF(F21="Win",1,0)</f>
        <v>0</v>
      </c>
      <c r="X21" s="39">
        <f>IF(F21="Draw",0.5,0)</f>
        <v>0</v>
      </c>
      <c r="Y21" s="39">
        <f>IF(I21="Win",1,0)</f>
        <v>0</v>
      </c>
      <c r="Z21" s="39">
        <f>IF(I21="Draw",0.5,0)</f>
        <v>0</v>
      </c>
      <c r="AA21" s="39">
        <f>IF(L21="Win",1,0)</f>
        <v>0</v>
      </c>
      <c r="AB21" s="40">
        <f>IF(L21="Draw",0.5,0)</f>
        <v>0</v>
      </c>
    </row>
    <row r="22" spans="1:28" ht="17.25" customHeight="1">
      <c r="A22" s="21"/>
      <c r="B22" s="162" t="s">
        <v>119</v>
      </c>
      <c r="C22" s="9">
        <f>IF(F21="","",LOOKUP(F21,T20:U24))</f>
      </c>
      <c r="D22" s="126">
        <f>IF(G21="",0,6-G21)</f>
        <v>0</v>
      </c>
      <c r="E22" s="120"/>
      <c r="F22" s="8" t="s">
        <v>16</v>
      </c>
      <c r="G22" s="122"/>
      <c r="H22" s="122"/>
      <c r="I22" s="70"/>
      <c r="J22" s="121"/>
      <c r="K22" s="120"/>
      <c r="L22" s="70"/>
      <c r="M22" s="120"/>
      <c r="N22" s="120"/>
      <c r="O22" s="113">
        <f>SUM(X22:AC22)</f>
        <v>0</v>
      </c>
      <c r="P22" s="114">
        <f>D22+J22+M22</f>
        <v>0</v>
      </c>
      <c r="Q22" s="115">
        <f>E22+K22+N22</f>
        <v>0</v>
      </c>
      <c r="R22" s="41"/>
      <c r="S22" s="21"/>
      <c r="T22" s="36" t="s">
        <v>1</v>
      </c>
      <c r="U22" s="37" t="s">
        <v>0</v>
      </c>
      <c r="W22" s="42">
        <f>IF(C22="Win",1,0)</f>
        <v>0</v>
      </c>
      <c r="X22" s="43">
        <f>IF(C22="Draw",0.5,0)</f>
        <v>0</v>
      </c>
      <c r="Y22" s="43">
        <f>IF(I22="Win",1,0)</f>
        <v>0</v>
      </c>
      <c r="Z22" s="43">
        <f>IF(I22="Draw",0.5,0)</f>
        <v>0</v>
      </c>
      <c r="AA22" s="43">
        <f>IF(L22="Win",1,0)</f>
        <v>0</v>
      </c>
      <c r="AB22" s="44">
        <f>IF(L22="Draw",0.5,0)</f>
        <v>0</v>
      </c>
    </row>
    <row r="23" spans="1:28" ht="17.25" customHeight="1">
      <c r="A23" s="21"/>
      <c r="B23" s="201" t="s">
        <v>120</v>
      </c>
      <c r="C23" s="9">
        <f>IF(I21="","",LOOKUP(I21,T20:U24))</f>
      </c>
      <c r="D23" s="126">
        <f>IF(J21="",0,6-J21)</f>
        <v>0</v>
      </c>
      <c r="E23" s="120"/>
      <c r="F23" s="9">
        <f>IF(I22="","",LOOKUP(I22,T20:U24))</f>
      </c>
      <c r="G23" s="126">
        <f>IF(J22="",0,6-J22)</f>
        <v>0</v>
      </c>
      <c r="H23" s="120"/>
      <c r="I23" s="5"/>
      <c r="J23" s="122"/>
      <c r="K23" s="122"/>
      <c r="L23" s="70"/>
      <c r="M23" s="120"/>
      <c r="N23" s="120"/>
      <c r="O23" s="113">
        <f>SUM(X23:AC23)</f>
        <v>0</v>
      </c>
      <c r="P23" s="114">
        <f>D23+G23+M23</f>
        <v>0</v>
      </c>
      <c r="Q23" s="115">
        <f>E23+H23+N23</f>
        <v>0</v>
      </c>
      <c r="R23" s="41"/>
      <c r="S23" s="21"/>
      <c r="T23" s="45" t="s">
        <v>0</v>
      </c>
      <c r="U23" s="46" t="s">
        <v>1</v>
      </c>
      <c r="W23" s="42">
        <f>IF(C23="Win",1,0)</f>
        <v>0</v>
      </c>
      <c r="X23" s="43">
        <f>IF(C23="Draw",0.5,0)</f>
        <v>0</v>
      </c>
      <c r="Y23" s="43">
        <f>IF(F23="Win",1,0)</f>
        <v>0</v>
      </c>
      <c r="Z23" s="43">
        <f>IF(F23="Draw",0.5,0)</f>
        <v>0</v>
      </c>
      <c r="AA23" s="43">
        <f>IF(L23="Win",1,0)</f>
        <v>0</v>
      </c>
      <c r="AB23" s="44">
        <f>IF(L23="Draw",0.5,0)</f>
        <v>0</v>
      </c>
    </row>
    <row r="24" spans="1:28" ht="17.25" customHeight="1" thickBot="1">
      <c r="A24" s="21"/>
      <c r="B24" s="163" t="s">
        <v>121</v>
      </c>
      <c r="C24" s="10">
        <f>IF(L21="","",LOOKUP(L21,T20:U24))</f>
      </c>
      <c r="D24" s="123">
        <f>IF(M21="",0,6-M21)</f>
        <v>0</v>
      </c>
      <c r="E24" s="127"/>
      <c r="F24" s="10">
        <f>IF(L22="","",LOOKUP(L22,T20:U24))</f>
      </c>
      <c r="G24" s="123">
        <f>IF(M22="",0,6-M22)</f>
        <v>0</v>
      </c>
      <c r="H24" s="127"/>
      <c r="I24" s="10">
        <f>IF(L23="","",LOOKUP(L23,T20:U24))</f>
      </c>
      <c r="J24" s="123">
        <f>IF(M23="",0,6-M23)</f>
        <v>0</v>
      </c>
      <c r="K24" s="124"/>
      <c r="L24" s="6" t="s">
        <v>117</v>
      </c>
      <c r="M24" s="6"/>
      <c r="N24" s="6"/>
      <c r="O24" s="116">
        <f>SUM(X24:AC24)</f>
        <v>0</v>
      </c>
      <c r="P24" s="117">
        <f>D24+G24+J24</f>
        <v>0</v>
      </c>
      <c r="Q24" s="118">
        <f>E24+H24+K24</f>
        <v>0</v>
      </c>
      <c r="R24" s="47"/>
      <c r="S24" s="21"/>
      <c r="T24" s="48"/>
      <c r="U24" s="49"/>
      <c r="W24" s="50">
        <f>IF(C24="Win",1,0)</f>
        <v>0</v>
      </c>
      <c r="X24" s="51">
        <f>IF(C24="Draw",0.5,0)</f>
        <v>0</v>
      </c>
      <c r="Y24" s="51">
        <f>IF(F24="Win",1,0)</f>
        <v>0</v>
      </c>
      <c r="Z24" s="51">
        <f>IF(F24="Draw",0.5,0)</f>
        <v>0</v>
      </c>
      <c r="AA24" s="51">
        <f>IF(I24="Win",1,0)</f>
        <v>0</v>
      </c>
      <c r="AB24" s="52">
        <f>IF(I24="Draw",0.5,0)</f>
        <v>0</v>
      </c>
    </row>
    <row r="25" spans="1:20" ht="54" customHeight="1" thickTop="1">
      <c r="A25" s="21"/>
      <c r="B25" t="s">
        <v>16</v>
      </c>
      <c r="P25" s="7"/>
      <c r="Q25" s="7"/>
      <c r="R25" s="7"/>
      <c r="S25" s="21"/>
      <c r="T25" s="20"/>
    </row>
    <row r="26" spans="1:20" ht="47.25" customHeight="1" thickBot="1">
      <c r="A26" s="21"/>
      <c r="B26" s="221" t="str">
        <f>C36</f>
        <v>YEAR 8 BOYS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62"/>
      <c r="T26" s="20"/>
    </row>
    <row r="27" spans="1:20" ht="19.5" customHeight="1" thickTop="1">
      <c r="A27" s="21"/>
      <c r="B27" t="s">
        <v>16</v>
      </c>
      <c r="C27" s="217" t="s">
        <v>26</v>
      </c>
      <c r="D27" s="216"/>
      <c r="E27" s="216"/>
      <c r="F27" s="216" t="s">
        <v>29</v>
      </c>
      <c r="G27" s="216"/>
      <c r="H27" s="216"/>
      <c r="I27" s="212" t="str">
        <f>B41</f>
        <v>Cheltenham SC</v>
      </c>
      <c r="J27" s="213"/>
      <c r="K27" s="213"/>
      <c r="L27" s="213"/>
      <c r="M27" s="71" t="s">
        <v>9</v>
      </c>
      <c r="N27" s="214" t="str">
        <f>B42</f>
        <v>EMC Withdrawn</v>
      </c>
      <c r="O27" s="214"/>
      <c r="P27" s="214"/>
      <c r="Q27" s="215"/>
      <c r="R27" s="16"/>
      <c r="S27" s="64"/>
      <c r="T27" s="20"/>
    </row>
    <row r="28" spans="1:20" ht="19.5" customHeight="1" thickBot="1">
      <c r="A28" s="21"/>
      <c r="B28" t="s">
        <v>16</v>
      </c>
      <c r="C28" s="218"/>
      <c r="D28" s="219"/>
      <c r="E28" s="219"/>
      <c r="F28" s="219" t="s">
        <v>30</v>
      </c>
      <c r="G28" s="219"/>
      <c r="H28" s="219"/>
      <c r="I28" s="207" t="str">
        <f>B43</f>
        <v>Alkira SC</v>
      </c>
      <c r="J28" s="208"/>
      <c r="K28" s="208"/>
      <c r="L28" s="208"/>
      <c r="M28" s="72" t="s">
        <v>9</v>
      </c>
      <c r="N28" s="209" t="str">
        <f>B44</f>
        <v>Sandringham C</v>
      </c>
      <c r="O28" s="209"/>
      <c r="P28" s="209"/>
      <c r="Q28" s="210"/>
      <c r="R28" s="16"/>
      <c r="S28" s="64"/>
      <c r="T28" s="20"/>
    </row>
    <row r="29" spans="1:20" ht="8.25" customHeight="1" thickBot="1" thickTop="1">
      <c r="A29" s="21"/>
      <c r="B29" t="s">
        <v>16</v>
      </c>
      <c r="C29" s="73"/>
      <c r="D29" s="74"/>
      <c r="E29" s="74"/>
      <c r="F29" s="75"/>
      <c r="G29" s="75"/>
      <c r="H29" s="75"/>
      <c r="I29" s="74"/>
      <c r="J29" s="15"/>
      <c r="K29" s="74"/>
      <c r="L29" s="74"/>
      <c r="M29" s="74"/>
      <c r="N29" s="75"/>
      <c r="O29" s="74"/>
      <c r="P29" s="76"/>
      <c r="Q29" s="76"/>
      <c r="R29" s="16"/>
      <c r="S29" s="64"/>
      <c r="T29" s="20"/>
    </row>
    <row r="30" spans="1:20" ht="19.5" customHeight="1" thickTop="1">
      <c r="A30" s="21"/>
      <c r="B30" t="s">
        <v>16</v>
      </c>
      <c r="C30" s="217" t="s">
        <v>27</v>
      </c>
      <c r="D30" s="216"/>
      <c r="E30" s="216"/>
      <c r="F30" s="216" t="s">
        <v>29</v>
      </c>
      <c r="G30" s="216"/>
      <c r="H30" s="216"/>
      <c r="I30" s="212" t="str">
        <f>B41</f>
        <v>Cheltenham SC</v>
      </c>
      <c r="J30" s="213"/>
      <c r="K30" s="213"/>
      <c r="L30" s="213"/>
      <c r="M30" s="71" t="s">
        <v>9</v>
      </c>
      <c r="N30" s="214" t="str">
        <f>B43</f>
        <v>Alkira SC</v>
      </c>
      <c r="O30" s="214"/>
      <c r="P30" s="214"/>
      <c r="Q30" s="215"/>
      <c r="R30" s="16"/>
      <c r="S30" s="64"/>
      <c r="T30" s="20"/>
    </row>
    <row r="31" spans="1:20" ht="19.5" customHeight="1" thickBot="1">
      <c r="A31" s="21"/>
      <c r="B31" t="s">
        <v>16</v>
      </c>
      <c r="C31" s="218"/>
      <c r="D31" s="219"/>
      <c r="E31" s="219"/>
      <c r="F31" s="219" t="s">
        <v>30</v>
      </c>
      <c r="G31" s="219"/>
      <c r="H31" s="219"/>
      <c r="I31" s="207" t="str">
        <f>B42</f>
        <v>EMC Withdrawn</v>
      </c>
      <c r="J31" s="208"/>
      <c r="K31" s="208"/>
      <c r="L31" s="208"/>
      <c r="M31" s="72" t="s">
        <v>9</v>
      </c>
      <c r="N31" s="209" t="str">
        <f>B44</f>
        <v>Sandringham C</v>
      </c>
      <c r="O31" s="209"/>
      <c r="P31" s="209"/>
      <c r="Q31" s="210"/>
      <c r="R31" s="16"/>
      <c r="S31" s="64"/>
      <c r="T31" s="20"/>
    </row>
    <row r="32" spans="1:20" ht="7.5" customHeight="1" thickBot="1" thickTop="1">
      <c r="A32" s="21"/>
      <c r="B32" t="s">
        <v>16</v>
      </c>
      <c r="C32" s="73"/>
      <c r="D32" s="74"/>
      <c r="E32" s="74"/>
      <c r="F32" s="75"/>
      <c r="G32" s="75"/>
      <c r="H32" s="75"/>
      <c r="I32" s="74"/>
      <c r="J32" s="15"/>
      <c r="K32" s="74"/>
      <c r="L32" s="74"/>
      <c r="M32" s="74"/>
      <c r="N32" s="75"/>
      <c r="O32" s="74"/>
      <c r="P32" s="76"/>
      <c r="Q32" s="76"/>
      <c r="R32" s="16"/>
      <c r="S32" s="64"/>
      <c r="T32" s="20"/>
    </row>
    <row r="33" spans="1:20" ht="19.5" customHeight="1" thickTop="1">
      <c r="A33" s="21"/>
      <c r="B33" t="s">
        <v>16</v>
      </c>
      <c r="C33" s="217" t="s">
        <v>28</v>
      </c>
      <c r="D33" s="216"/>
      <c r="E33" s="216"/>
      <c r="F33" s="216" t="s">
        <v>29</v>
      </c>
      <c r="G33" s="216"/>
      <c r="H33" s="216"/>
      <c r="I33" s="212" t="str">
        <f>B41</f>
        <v>Cheltenham SC</v>
      </c>
      <c r="J33" s="213"/>
      <c r="K33" s="213"/>
      <c r="L33" s="213"/>
      <c r="M33" s="71" t="s">
        <v>9</v>
      </c>
      <c r="N33" s="214" t="str">
        <f>B44</f>
        <v>Sandringham C</v>
      </c>
      <c r="O33" s="214"/>
      <c r="P33" s="214"/>
      <c r="Q33" s="215"/>
      <c r="R33" s="16"/>
      <c r="S33" s="64"/>
      <c r="T33" s="20"/>
    </row>
    <row r="34" spans="1:20" ht="19.5" customHeight="1" thickBot="1">
      <c r="A34" s="21"/>
      <c r="B34" t="s">
        <v>16</v>
      </c>
      <c r="C34" s="218"/>
      <c r="D34" s="219"/>
      <c r="E34" s="219"/>
      <c r="F34" s="219" t="s">
        <v>30</v>
      </c>
      <c r="G34" s="219"/>
      <c r="H34" s="219"/>
      <c r="I34" s="207" t="str">
        <f>B42</f>
        <v>EMC Withdrawn</v>
      </c>
      <c r="J34" s="208"/>
      <c r="K34" s="208"/>
      <c r="L34" s="208"/>
      <c r="M34" s="72" t="s">
        <v>9</v>
      </c>
      <c r="N34" s="209" t="str">
        <f>B43</f>
        <v>Alkira SC</v>
      </c>
      <c r="O34" s="209"/>
      <c r="P34" s="209"/>
      <c r="Q34" s="210"/>
      <c r="R34" s="16"/>
      <c r="S34" s="64"/>
      <c r="T34" s="20"/>
    </row>
    <row r="35" spans="1:20" ht="30.75" customHeight="1" thickTop="1">
      <c r="A35" s="21"/>
      <c r="B35" t="s">
        <v>16</v>
      </c>
      <c r="S35" s="21"/>
      <c r="T35" s="20"/>
    </row>
    <row r="36" spans="1:20" ht="20.25" customHeight="1">
      <c r="A36" s="21"/>
      <c r="B36" t="s">
        <v>16</v>
      </c>
      <c r="C36" s="211" t="s">
        <v>33</v>
      </c>
      <c r="D36" s="211"/>
      <c r="E36" s="211"/>
      <c r="F36" s="211"/>
      <c r="G36" s="211"/>
      <c r="H36" s="211"/>
      <c r="S36" s="21"/>
      <c r="T36" s="20"/>
    </row>
    <row r="37" spans="1:20" ht="9" customHeight="1" thickBot="1">
      <c r="A37" s="21"/>
      <c r="B37" s="1" t="s">
        <v>16</v>
      </c>
      <c r="F37" s="53" t="s">
        <v>15</v>
      </c>
      <c r="S37" s="21"/>
      <c r="T37" s="20"/>
    </row>
    <row r="38" spans="1:20" ht="17.25" customHeight="1" thickBot="1" thickTop="1">
      <c r="A38" s="21"/>
      <c r="B38" t="s">
        <v>16</v>
      </c>
      <c r="C38" s="222" t="str">
        <f>"v "&amp;B41</f>
        <v>v Cheltenham SC</v>
      </c>
      <c r="D38" s="223"/>
      <c r="E38" s="224"/>
      <c r="F38" s="222" t="str">
        <f>"v "&amp;B42</f>
        <v>v EMC Withdrawn</v>
      </c>
      <c r="G38" s="223"/>
      <c r="H38" s="224"/>
      <c r="I38" s="222" t="str">
        <f>"v "&amp;B43</f>
        <v>v Alkira SC</v>
      </c>
      <c r="J38" s="223"/>
      <c r="K38" s="224"/>
      <c r="L38" s="222" t="str">
        <f>"v "&amp;B44</f>
        <v>v Sandringham C</v>
      </c>
      <c r="M38" s="223"/>
      <c r="N38" s="224"/>
      <c r="S38" s="21"/>
      <c r="T38" s="20"/>
    </row>
    <row r="39" spans="1:22" s="2" customFormat="1" ht="11.25" customHeight="1" thickBot="1" thickTop="1">
      <c r="A39" s="23"/>
      <c r="B39" s="2" t="s">
        <v>16</v>
      </c>
      <c r="C39" s="25" t="s">
        <v>0</v>
      </c>
      <c r="D39" s="26" t="s">
        <v>13</v>
      </c>
      <c r="E39" s="26" t="s">
        <v>14</v>
      </c>
      <c r="F39" s="25" t="s">
        <v>0</v>
      </c>
      <c r="G39" s="26" t="s">
        <v>13</v>
      </c>
      <c r="H39" s="26" t="s">
        <v>14</v>
      </c>
      <c r="I39" s="26" t="s">
        <v>0</v>
      </c>
      <c r="J39" s="26" t="s">
        <v>13</v>
      </c>
      <c r="K39" s="26" t="s">
        <v>14</v>
      </c>
      <c r="L39" s="25" t="s">
        <v>0</v>
      </c>
      <c r="M39" s="26" t="s">
        <v>13</v>
      </c>
      <c r="N39" s="27" t="s">
        <v>14</v>
      </c>
      <c r="O39" s="26" t="s">
        <v>0</v>
      </c>
      <c r="P39" s="26" t="s">
        <v>13</v>
      </c>
      <c r="Q39" s="26" t="s">
        <v>14</v>
      </c>
      <c r="R39" s="28" t="s">
        <v>3</v>
      </c>
      <c r="S39" s="21"/>
      <c r="T39" s="20"/>
      <c r="U39"/>
      <c r="V39"/>
    </row>
    <row r="40" spans="1:22" s="2" customFormat="1" ht="11.25" customHeight="1" thickBot="1" thickTop="1">
      <c r="A40" s="23"/>
      <c r="B40" s="2" t="s">
        <v>16</v>
      </c>
      <c r="C40" s="29" t="s">
        <v>1</v>
      </c>
      <c r="D40" s="30" t="s">
        <v>2</v>
      </c>
      <c r="E40" s="30" t="s">
        <v>2</v>
      </c>
      <c r="F40" s="29" t="s">
        <v>1</v>
      </c>
      <c r="G40" s="30" t="s">
        <v>2</v>
      </c>
      <c r="H40" s="30" t="s">
        <v>2</v>
      </c>
      <c r="I40" s="30" t="s">
        <v>1</v>
      </c>
      <c r="J40" s="30" t="s">
        <v>2</v>
      </c>
      <c r="K40" s="30" t="s">
        <v>2</v>
      </c>
      <c r="L40" s="29" t="s">
        <v>1</v>
      </c>
      <c r="M40" s="30" t="s">
        <v>2</v>
      </c>
      <c r="N40" s="31" t="s">
        <v>2</v>
      </c>
      <c r="O40" s="30" t="s">
        <v>1</v>
      </c>
      <c r="P40" s="30" t="s">
        <v>2</v>
      </c>
      <c r="Q40" s="30" t="s">
        <v>2</v>
      </c>
      <c r="R40" s="32"/>
      <c r="S40" s="21"/>
      <c r="T40" s="33"/>
      <c r="U40" s="34"/>
      <c r="V40"/>
    </row>
    <row r="41" spans="1:28" ht="17.25" customHeight="1" thickTop="1">
      <c r="A41" s="21"/>
      <c r="B41" s="161" t="s">
        <v>122</v>
      </c>
      <c r="C41" s="3"/>
      <c r="D41" s="128"/>
      <c r="E41" s="128"/>
      <c r="F41" s="35"/>
      <c r="G41" s="125"/>
      <c r="H41" s="125"/>
      <c r="I41" s="69"/>
      <c r="J41" s="119"/>
      <c r="K41" s="119"/>
      <c r="L41" s="69"/>
      <c r="M41" s="119"/>
      <c r="N41" s="119"/>
      <c r="O41" s="107">
        <f>SUM(X41:AC41)</f>
        <v>0</v>
      </c>
      <c r="P41" s="111">
        <f>G41+J41+M41</f>
        <v>0</v>
      </c>
      <c r="Q41" s="112">
        <f>H41+K41+N41</f>
        <v>0</v>
      </c>
      <c r="R41" s="183"/>
      <c r="S41" s="21"/>
      <c r="T41" s="36" t="s">
        <v>15</v>
      </c>
      <c r="U41" s="37" t="s">
        <v>15</v>
      </c>
      <c r="W41" s="38">
        <f>IF(F41="Win",1,0)</f>
        <v>0</v>
      </c>
      <c r="X41" s="39">
        <f>IF(F41="Draw",0.5,0)</f>
        <v>0</v>
      </c>
      <c r="Y41" s="39">
        <f>IF(I41="Win",1,0)</f>
        <v>0</v>
      </c>
      <c r="Z41" s="39">
        <f>IF(I41="Draw",0.5,0)</f>
        <v>0</v>
      </c>
      <c r="AA41" s="39">
        <f>IF(L41="Win",1,0)</f>
        <v>0</v>
      </c>
      <c r="AB41" s="40">
        <f>IF(L41="Draw",0.5,0)</f>
        <v>0</v>
      </c>
    </row>
    <row r="42" spans="1:28" ht="17.25" customHeight="1">
      <c r="A42" s="21"/>
      <c r="B42" s="271" t="s">
        <v>132</v>
      </c>
      <c r="C42" s="9">
        <f>IF(F41="","",LOOKUP(F41,T40:U44))</f>
      </c>
      <c r="D42" s="126">
        <f>IF(G41="",0,6-G41)</f>
        <v>0</v>
      </c>
      <c r="E42" s="120"/>
      <c r="F42" s="8" t="s">
        <v>16</v>
      </c>
      <c r="G42" s="122"/>
      <c r="H42" s="122"/>
      <c r="I42" s="70"/>
      <c r="J42" s="121"/>
      <c r="K42" s="120"/>
      <c r="L42" s="70"/>
      <c r="M42" s="120"/>
      <c r="N42" s="120"/>
      <c r="O42" s="108">
        <f>SUM(X42:AC42)</f>
        <v>0</v>
      </c>
      <c r="P42" s="114">
        <f>D42+J42+M42</f>
        <v>0</v>
      </c>
      <c r="Q42" s="115">
        <f>E42+K42+N42</f>
        <v>0</v>
      </c>
      <c r="R42" s="41"/>
      <c r="S42" s="21"/>
      <c r="T42" s="36" t="s">
        <v>1</v>
      </c>
      <c r="U42" s="37" t="s">
        <v>0</v>
      </c>
      <c r="W42" s="42">
        <f>IF(C42="Win",1,0)</f>
        <v>0</v>
      </c>
      <c r="X42" s="43">
        <f>IF(C42="Draw",0.5,0)</f>
        <v>0</v>
      </c>
      <c r="Y42" s="43">
        <f>IF(I42="Win",1,0)</f>
        <v>0</v>
      </c>
      <c r="Z42" s="43">
        <f>IF(I42="Draw",0.5,0)</f>
        <v>0</v>
      </c>
      <c r="AA42" s="43">
        <f>IF(L42="Win",1,0)</f>
        <v>0</v>
      </c>
      <c r="AB42" s="44">
        <f>IF(L42="Draw",0.5,0)</f>
        <v>0</v>
      </c>
    </row>
    <row r="43" spans="1:28" ht="17.25" customHeight="1">
      <c r="A43" s="21"/>
      <c r="B43" s="162" t="s">
        <v>123</v>
      </c>
      <c r="C43" s="9">
        <f>IF(I41="","",LOOKUP(I41,T40:U44))</f>
      </c>
      <c r="D43" s="126">
        <f>IF(J41="",0,6-J41)</f>
        <v>0</v>
      </c>
      <c r="E43" s="120"/>
      <c r="F43" s="9">
        <f>IF(I42="","",LOOKUP(I42,T40:U44))</f>
      </c>
      <c r="G43" s="126">
        <f>IF(J42="",0,6-J42)</f>
        <v>0</v>
      </c>
      <c r="H43" s="120"/>
      <c r="I43" s="5"/>
      <c r="J43" s="122"/>
      <c r="K43" s="122"/>
      <c r="L43" s="70"/>
      <c r="M43" s="120"/>
      <c r="N43" s="120"/>
      <c r="O43" s="108">
        <f>SUM(X43:AC43)</f>
        <v>0</v>
      </c>
      <c r="P43" s="114">
        <f>D43+G43+M43</f>
        <v>0</v>
      </c>
      <c r="Q43" s="115">
        <f>E43+H43+N43</f>
        <v>0</v>
      </c>
      <c r="R43" s="41"/>
      <c r="S43" s="21"/>
      <c r="T43" s="45" t="s">
        <v>0</v>
      </c>
      <c r="U43" s="46" t="s">
        <v>1</v>
      </c>
      <c r="W43" s="42">
        <f>IF(C43="Win",1,0)</f>
        <v>0</v>
      </c>
      <c r="X43" s="43">
        <f>IF(C43="Draw",0.5,0)</f>
        <v>0</v>
      </c>
      <c r="Y43" s="43">
        <f>IF(F43="Win",1,0)</f>
        <v>0</v>
      </c>
      <c r="Z43" s="43">
        <f>IF(F43="Draw",0.5,0)</f>
        <v>0</v>
      </c>
      <c r="AA43" s="43">
        <f>IF(L43="Win",1,0)</f>
        <v>0</v>
      </c>
      <c r="AB43" s="44">
        <f>IF(L43="Draw",0.5,0)</f>
        <v>0</v>
      </c>
    </row>
    <row r="44" spans="1:28" ht="17.25" customHeight="1" thickBot="1">
      <c r="A44" s="21"/>
      <c r="B44" s="163" t="s">
        <v>124</v>
      </c>
      <c r="C44" s="10">
        <f>IF(L41="","",LOOKUP(L41,T40:U44))</f>
      </c>
      <c r="D44" s="123">
        <f>IF(M41="",0,6-M41)</f>
        <v>0</v>
      </c>
      <c r="E44" s="127"/>
      <c r="F44" s="10">
        <f>IF(L42="","",LOOKUP(L42,T40:U44))</f>
      </c>
      <c r="G44" s="123">
        <f>IF(M42="",0,6-M42)</f>
        <v>0</v>
      </c>
      <c r="H44" s="127"/>
      <c r="I44" s="10">
        <f>IF(L43="","",LOOKUP(L43,T40:U44))</f>
      </c>
      <c r="J44" s="123">
        <f>IF(M43="",0,6-M43)</f>
        <v>0</v>
      </c>
      <c r="K44" s="124"/>
      <c r="L44" s="6"/>
      <c r="M44" s="6"/>
      <c r="N44" s="6"/>
      <c r="O44" s="109">
        <f>SUM(X44:AC44)</f>
        <v>0</v>
      </c>
      <c r="P44" s="117">
        <f>D44+G44+J44</f>
        <v>0</v>
      </c>
      <c r="Q44" s="118">
        <f>E44+H44+K44</f>
        <v>0</v>
      </c>
      <c r="R44" s="47"/>
      <c r="S44" s="21"/>
      <c r="T44" s="48"/>
      <c r="U44" s="49"/>
      <c r="W44" s="50">
        <f>IF(C44="Win",1,0)</f>
        <v>0</v>
      </c>
      <c r="X44" s="51">
        <f>IF(C44="Draw",0.5,0)</f>
        <v>0</v>
      </c>
      <c r="Y44" s="51">
        <f>IF(F44="Win",1,0)</f>
        <v>0</v>
      </c>
      <c r="Z44" s="51">
        <f>IF(F44="Draw",0.5,0)</f>
        <v>0</v>
      </c>
      <c r="AA44" s="51">
        <f>IF(I44="Win",1,0)</f>
        <v>0</v>
      </c>
      <c r="AB44" s="52">
        <f>IF(I44="Draw",0.5,0)</f>
        <v>0</v>
      </c>
    </row>
    <row r="45" spans="1:28" ht="17.25" customHeight="1" thickTop="1">
      <c r="A45" s="21"/>
      <c r="B45" s="54" t="s">
        <v>16</v>
      </c>
      <c r="C45" s="55"/>
      <c r="D45" s="55"/>
      <c r="E45" s="56"/>
      <c r="F45" s="56"/>
      <c r="G45" s="55"/>
      <c r="H45" s="56"/>
      <c r="I45" s="55"/>
      <c r="J45" s="55"/>
      <c r="K45" s="56"/>
      <c r="L45" s="60"/>
      <c r="M45" s="60"/>
      <c r="N45" s="60"/>
      <c r="O45" s="57"/>
      <c r="P45" s="56"/>
      <c r="Q45" s="56"/>
      <c r="R45" s="19"/>
      <c r="S45" s="21"/>
      <c r="T45" s="68"/>
      <c r="U45" s="58"/>
      <c r="W45" s="59"/>
      <c r="X45" s="59"/>
      <c r="Y45" s="59"/>
      <c r="Z45" s="59"/>
      <c r="AA45" s="59"/>
      <c r="AB45" s="59"/>
    </row>
    <row r="46" spans="1:20" ht="17.25" customHeight="1">
      <c r="A46" s="21"/>
      <c r="B46" s="220" t="s">
        <v>10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65"/>
      <c r="T46" s="20"/>
    </row>
    <row r="47" spans="1:20" ht="17.25" customHeight="1">
      <c r="A47" s="21"/>
      <c r="B47" s="220" t="s">
        <v>11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65"/>
      <c r="T47" s="20"/>
    </row>
    <row r="48" spans="1:20" ht="17.25" customHeight="1">
      <c r="A48" s="21"/>
      <c r="B48" s="220" t="s">
        <v>12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65"/>
      <c r="T48" s="20"/>
    </row>
    <row r="49" s="21" customFormat="1" ht="12.75">
      <c r="B49" s="21" t="s">
        <v>16</v>
      </c>
    </row>
    <row r="50" s="21" customFormat="1" ht="12.75">
      <c r="B50" s="168" t="s">
        <v>64</v>
      </c>
    </row>
    <row r="51" spans="1:20" ht="12.75">
      <c r="A51" s="21"/>
      <c r="B51" s="168" t="s">
        <v>65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0"/>
    </row>
    <row r="52" spans="1:20" ht="12.75">
      <c r="A52" s="21"/>
      <c r="B52" s="168" t="s">
        <v>34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0"/>
    </row>
    <row r="53" spans="1:20" ht="12.75">
      <c r="A53" s="21"/>
      <c r="B53" s="168" t="s">
        <v>23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0"/>
    </row>
    <row r="54" spans="1:20" ht="12.75">
      <c r="A54" s="21"/>
      <c r="B54" s="168" t="s">
        <v>66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0"/>
    </row>
    <row r="55" spans="1:20" ht="12.75">
      <c r="A55" s="21"/>
      <c r="B55" s="168" t="s">
        <v>67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0"/>
    </row>
    <row r="56" spans="1:20" ht="12.75">
      <c r="A56" s="21"/>
      <c r="B56" s="168" t="s">
        <v>68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0"/>
    </row>
    <row r="57" spans="1:20" ht="12.75">
      <c r="A57" s="21"/>
      <c r="B57" s="168" t="s">
        <v>55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0"/>
    </row>
    <row r="58" spans="1:20" ht="12.75">
      <c r="A58" s="21"/>
      <c r="B58" s="168" t="s">
        <v>69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0"/>
    </row>
    <row r="59" spans="1:20" ht="12.75">
      <c r="A59" s="21"/>
      <c r="B59" s="168" t="s">
        <v>63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0"/>
    </row>
    <row r="60" spans="1:20" ht="12.75">
      <c r="A60" s="21"/>
      <c r="B60" s="168" t="s">
        <v>70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0"/>
    </row>
    <row r="61" spans="1:20" ht="12.75">
      <c r="A61" s="21"/>
      <c r="B61" s="168" t="s">
        <v>59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0"/>
    </row>
    <row r="62" spans="1:20" ht="12.75">
      <c r="A62" s="21"/>
      <c r="B62" s="168" t="s">
        <v>71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0"/>
    </row>
    <row r="63" spans="1:20" ht="12.75">
      <c r="A63" s="21"/>
      <c r="B63" s="168" t="s">
        <v>72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0"/>
    </row>
    <row r="64" spans="1:20" ht="12.75">
      <c r="A64" s="21"/>
      <c r="B64" s="168" t="s">
        <v>73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0"/>
    </row>
    <row r="65" spans="1:20" ht="12.75">
      <c r="A65" s="21"/>
      <c r="B65" s="168" t="s">
        <v>74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0"/>
    </row>
    <row r="66" spans="1:20" ht="12.75">
      <c r="A66" s="21"/>
      <c r="B66" s="168" t="s">
        <v>58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0"/>
    </row>
    <row r="67" spans="1:20" ht="12.75">
      <c r="A67" s="21"/>
      <c r="B67" s="168" t="s">
        <v>60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0"/>
    </row>
    <row r="68" spans="1:20" ht="12.75">
      <c r="A68" s="21"/>
      <c r="B68" s="168" t="s">
        <v>75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0"/>
    </row>
    <row r="69" spans="1:20" ht="12.75">
      <c r="A69" s="21"/>
      <c r="B69" s="168" t="s">
        <v>8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0"/>
    </row>
    <row r="70" spans="1:20" ht="12.75">
      <c r="A70" s="21"/>
      <c r="B70" s="168" t="s">
        <v>76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0"/>
    </row>
    <row r="71" spans="1:20" ht="12.75">
      <c r="A71" s="21"/>
      <c r="B71" s="168" t="s">
        <v>77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0"/>
    </row>
    <row r="72" spans="1:20" ht="12.75">
      <c r="A72" s="21"/>
      <c r="B72" s="168" t="s">
        <v>78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0"/>
    </row>
    <row r="73" spans="1:20" ht="12.75">
      <c r="A73" s="21"/>
      <c r="B73" s="168" t="s">
        <v>79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0"/>
    </row>
    <row r="74" spans="1:20" ht="12.75">
      <c r="A74" s="21"/>
      <c r="B74" s="168" t="s">
        <v>56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0"/>
    </row>
    <row r="75" spans="1:20" ht="12.75">
      <c r="A75" s="21"/>
      <c r="B75" s="168" t="s">
        <v>80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0"/>
    </row>
    <row r="76" spans="1:20" ht="12.75">
      <c r="A76" s="21"/>
      <c r="B76" s="168" t="s">
        <v>81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0"/>
    </row>
    <row r="77" spans="1:20" ht="12.75">
      <c r="A77" s="21"/>
      <c r="B77" s="168" t="s">
        <v>82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0"/>
    </row>
    <row r="78" spans="1:20" ht="12.75">
      <c r="A78" s="21"/>
      <c r="B78" s="168" t="s">
        <v>83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0"/>
    </row>
    <row r="79" spans="1:20" ht="12.75">
      <c r="A79" s="21"/>
      <c r="B79" s="168" t="s">
        <v>84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0"/>
    </row>
    <row r="80" spans="1:20" ht="12.75">
      <c r="A80" s="21"/>
      <c r="B80" s="168" t="s">
        <v>85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0"/>
    </row>
    <row r="81" spans="1:20" ht="12.75">
      <c r="A81" s="21"/>
      <c r="B81" s="168" t="s">
        <v>62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0"/>
    </row>
    <row r="82" spans="1:20" ht="12.75">
      <c r="A82" s="21"/>
      <c r="B82" s="168" t="s">
        <v>86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0"/>
    </row>
    <row r="83" spans="1:20" ht="12.75">
      <c r="A83" s="21"/>
      <c r="B83" s="168" t="s">
        <v>87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0"/>
    </row>
    <row r="84" spans="1:20" ht="12.75">
      <c r="A84" s="21"/>
      <c r="B84" s="168" t="s">
        <v>88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0"/>
    </row>
    <row r="85" spans="1:20" ht="12.75">
      <c r="A85" s="21"/>
      <c r="B85" s="168" t="s">
        <v>89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0"/>
    </row>
    <row r="86" spans="1:20" ht="12.75">
      <c r="A86" s="21"/>
      <c r="B86" s="168" t="s">
        <v>22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0"/>
    </row>
    <row r="87" spans="1:20" ht="12.75">
      <c r="A87" s="21"/>
      <c r="B87" s="168" t="s">
        <v>90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0"/>
    </row>
    <row r="88" spans="1:20" ht="12.75">
      <c r="A88" s="21"/>
      <c r="B88" s="168" t="s">
        <v>91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0"/>
    </row>
    <row r="89" spans="1:20" ht="12.75">
      <c r="A89" s="21"/>
      <c r="B89" s="168" t="s">
        <v>92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0"/>
    </row>
    <row r="90" spans="1:20" ht="12.75">
      <c r="A90" s="21"/>
      <c r="B90" s="168" t="s">
        <v>93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0"/>
    </row>
    <row r="91" spans="1:20" ht="12.75">
      <c r="A91" s="21"/>
      <c r="B91" s="168" t="s">
        <v>94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0"/>
    </row>
    <row r="92" spans="1:20" ht="12.75">
      <c r="A92" s="21"/>
      <c r="B92" s="168" t="s">
        <v>61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0"/>
    </row>
    <row r="93" spans="1:20" ht="12.75">
      <c r="A93" s="21"/>
      <c r="B93" s="168" t="s">
        <v>95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0"/>
    </row>
    <row r="94" spans="2:20" ht="12.75">
      <c r="B94" s="169" t="s">
        <v>96</v>
      </c>
      <c r="T94" s="20"/>
    </row>
    <row r="95" spans="2:20" ht="12.75">
      <c r="B95" s="169" t="s">
        <v>97</v>
      </c>
      <c r="T95" s="20"/>
    </row>
    <row r="96" ht="12.75">
      <c r="B96" s="169" t="s">
        <v>98</v>
      </c>
    </row>
    <row r="97" ht="12.75">
      <c r="B97" s="169" t="s">
        <v>99</v>
      </c>
    </row>
    <row r="98" ht="12.75">
      <c r="B98" s="169" t="s">
        <v>57</v>
      </c>
    </row>
    <row r="99" ht="12.75">
      <c r="B99" s="169" t="s">
        <v>100</v>
      </c>
    </row>
    <row r="100" ht="12.75">
      <c r="B100" s="169" t="s">
        <v>101</v>
      </c>
    </row>
    <row r="101" ht="12.75">
      <c r="B101" s="169" t="s">
        <v>102</v>
      </c>
    </row>
    <row r="102" ht="12.75">
      <c r="B102" s="169" t="s">
        <v>103</v>
      </c>
    </row>
    <row r="103" ht="12.75">
      <c r="B103" s="169" t="s">
        <v>104</v>
      </c>
    </row>
    <row r="104" ht="12.75">
      <c r="B104" s="169" t="s">
        <v>105</v>
      </c>
    </row>
    <row r="105" ht="12.75">
      <c r="B105" s="169" t="s">
        <v>106</v>
      </c>
    </row>
    <row r="106" ht="12.75">
      <c r="B106" s="169" t="s">
        <v>107</v>
      </c>
    </row>
    <row r="107" ht="12.75">
      <c r="B107" s="169" t="s">
        <v>108</v>
      </c>
    </row>
    <row r="108" ht="12.75">
      <c r="B108" s="169" t="s">
        <v>109</v>
      </c>
    </row>
    <row r="109" ht="12.75">
      <c r="B109" s="169" t="s">
        <v>110</v>
      </c>
    </row>
    <row r="110" ht="12.75">
      <c r="B110" s="169" t="s">
        <v>111</v>
      </c>
    </row>
    <row r="111" ht="12.75">
      <c r="B111" s="169" t="s">
        <v>112</v>
      </c>
    </row>
    <row r="112" ht="12.75">
      <c r="B112" s="169" t="s">
        <v>113</v>
      </c>
    </row>
    <row r="113" ht="12.75">
      <c r="B113" s="169" t="s">
        <v>114</v>
      </c>
    </row>
    <row r="114" ht="12.75">
      <c r="B114" s="169" t="s">
        <v>115</v>
      </c>
    </row>
  </sheetData>
  <sheetProtection selectLockedCells="1"/>
  <mergeCells count="59">
    <mergeCell ref="N34:Q34"/>
    <mergeCell ref="C36:H36"/>
    <mergeCell ref="I13:L13"/>
    <mergeCell ref="F14:H14"/>
    <mergeCell ref="B46:R46"/>
    <mergeCell ref="B47:R47"/>
    <mergeCell ref="B48:R48"/>
    <mergeCell ref="B26:R26"/>
    <mergeCell ref="N31:Q31"/>
    <mergeCell ref="I33:L33"/>
    <mergeCell ref="N33:Q33"/>
    <mergeCell ref="I34:L34"/>
    <mergeCell ref="I11:L11"/>
    <mergeCell ref="N11:Q11"/>
    <mergeCell ref="B6:R6"/>
    <mergeCell ref="B5:R5"/>
    <mergeCell ref="B3:R3"/>
    <mergeCell ref="C16:H16"/>
    <mergeCell ref="N13:Q13"/>
    <mergeCell ref="N14:Q14"/>
    <mergeCell ref="F13:H13"/>
    <mergeCell ref="C13:E14"/>
    <mergeCell ref="I7:L7"/>
    <mergeCell ref="N7:Q7"/>
    <mergeCell ref="F8:H8"/>
    <mergeCell ref="I8:L8"/>
    <mergeCell ref="N8:Q8"/>
    <mergeCell ref="I14:L14"/>
    <mergeCell ref="F10:H10"/>
    <mergeCell ref="I10:L10"/>
    <mergeCell ref="N10:Q10"/>
    <mergeCell ref="F11:H11"/>
    <mergeCell ref="C30:E31"/>
    <mergeCell ref="C33:E34"/>
    <mergeCell ref="F33:H33"/>
    <mergeCell ref="F34:H34"/>
    <mergeCell ref="F31:H31"/>
    <mergeCell ref="C7:E8"/>
    <mergeCell ref="F7:H7"/>
    <mergeCell ref="C10:E11"/>
    <mergeCell ref="N27:Q27"/>
    <mergeCell ref="N28:Q28"/>
    <mergeCell ref="I28:L28"/>
    <mergeCell ref="F28:H28"/>
    <mergeCell ref="I27:L27"/>
    <mergeCell ref="I30:L30"/>
    <mergeCell ref="N30:Q30"/>
    <mergeCell ref="F27:H27"/>
    <mergeCell ref="F30:H30"/>
    <mergeCell ref="C38:E38"/>
    <mergeCell ref="F38:H38"/>
    <mergeCell ref="I38:K38"/>
    <mergeCell ref="L38:N38"/>
    <mergeCell ref="C18:E18"/>
    <mergeCell ref="F18:H18"/>
    <mergeCell ref="I18:K18"/>
    <mergeCell ref="L18:N18"/>
    <mergeCell ref="I31:L31"/>
    <mergeCell ref="C27:E28"/>
  </mergeCells>
  <conditionalFormatting sqref="B21:B24 B41:B44">
    <cfRule type="expression" priority="1" dxfId="1" stopIfTrue="1">
      <formula>(R21=1)</formula>
    </cfRule>
  </conditionalFormatting>
  <conditionalFormatting sqref="R21:R24 R41:R44">
    <cfRule type="expression" priority="2" dxfId="0" stopIfTrue="1">
      <formula>$R21=1</formula>
    </cfRule>
  </conditionalFormatting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AC114"/>
  <sheetViews>
    <sheetView showGridLines="0" showRowColHeaders="0" showZeros="0" zoomScale="75" zoomScaleNormal="75" zoomScalePageLayoutView="0" workbookViewId="0" topLeftCell="A1">
      <selection activeCell="B5" sqref="B5:S5"/>
    </sheetView>
  </sheetViews>
  <sheetFormatPr defaultColWidth="0" defaultRowHeight="12.75"/>
  <cols>
    <col min="1" max="1" width="4.57421875" style="0" customWidth="1"/>
    <col min="2" max="2" width="20.28125" style="0" customWidth="1"/>
    <col min="3" max="20" width="6.421875" style="0" customWidth="1"/>
    <col min="21" max="16384" width="5.7109375" style="0" hidden="1" customWidth="1"/>
  </cols>
  <sheetData>
    <row r="1" spans="1:21" s="11" customFormat="1" ht="4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20"/>
    </row>
    <row r="2" spans="1:21" ht="135" customHeight="1" thickBot="1">
      <c r="A2" s="7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78"/>
      <c r="U2" s="20"/>
    </row>
    <row r="3" spans="1:21" s="13" customFormat="1" ht="33.75" customHeight="1" thickTop="1">
      <c r="A3" s="84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79"/>
      <c r="U3" s="67"/>
    </row>
    <row r="4" spans="1:21" ht="19.5" customHeight="1">
      <c r="A4" s="77"/>
      <c r="B4" s="14"/>
      <c r="C4" s="14"/>
      <c r="D4" s="14"/>
      <c r="E4" s="14"/>
      <c r="F4" s="14"/>
      <c r="G4" s="14"/>
      <c r="H4" s="14"/>
      <c r="I4" s="200"/>
      <c r="J4" s="14"/>
      <c r="K4" s="14"/>
      <c r="L4" s="14"/>
      <c r="M4" s="14"/>
      <c r="N4" s="14"/>
      <c r="O4" s="14"/>
      <c r="P4" s="14"/>
      <c r="Q4" s="14"/>
      <c r="R4" s="14"/>
      <c r="S4" s="14"/>
      <c r="T4" s="80"/>
      <c r="U4" s="20"/>
    </row>
    <row r="5" spans="1:21" ht="39.75" customHeight="1">
      <c r="A5" s="77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81"/>
      <c r="U5" s="20"/>
    </row>
    <row r="6" spans="1:21" ht="47.25" customHeight="1" thickBot="1">
      <c r="A6" s="77"/>
      <c r="B6" s="221" t="str">
        <f>C16</f>
        <v>INTERMEDIATE GIRLS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80"/>
      <c r="U6" s="20"/>
    </row>
    <row r="7" spans="1:21" ht="19.5" customHeight="1" thickTop="1">
      <c r="A7" s="77"/>
      <c r="C7" s="217" t="s">
        <v>26</v>
      </c>
      <c r="D7" s="216"/>
      <c r="E7" s="216"/>
      <c r="F7" s="216" t="s">
        <v>18</v>
      </c>
      <c r="G7" s="216"/>
      <c r="H7" s="216"/>
      <c r="I7" s="212">
        <f>B21</f>
        <v>0</v>
      </c>
      <c r="J7" s="213"/>
      <c r="K7" s="213"/>
      <c r="L7" s="213"/>
      <c r="M7" s="71" t="s">
        <v>9</v>
      </c>
      <c r="N7" s="214">
        <f>B22</f>
        <v>0</v>
      </c>
      <c r="O7" s="214"/>
      <c r="P7" s="214"/>
      <c r="Q7" s="215"/>
      <c r="R7" s="16"/>
      <c r="S7" s="17"/>
      <c r="T7" s="82"/>
      <c r="U7" s="20"/>
    </row>
    <row r="8" spans="1:21" ht="19.5" customHeight="1" thickBot="1">
      <c r="A8" s="77"/>
      <c r="C8" s="218"/>
      <c r="D8" s="219"/>
      <c r="E8" s="219"/>
      <c r="F8" s="219" t="s">
        <v>31</v>
      </c>
      <c r="G8" s="219"/>
      <c r="H8" s="219"/>
      <c r="I8" s="207">
        <f>B23</f>
        <v>0</v>
      </c>
      <c r="J8" s="208"/>
      <c r="K8" s="208"/>
      <c r="L8" s="208"/>
      <c r="M8" s="72" t="s">
        <v>9</v>
      </c>
      <c r="N8" s="209">
        <f>B24</f>
        <v>0</v>
      </c>
      <c r="O8" s="209"/>
      <c r="P8" s="209"/>
      <c r="Q8" s="210"/>
      <c r="R8" s="16"/>
      <c r="S8" s="17"/>
      <c r="T8" s="82"/>
      <c r="U8" s="20"/>
    </row>
    <row r="9" spans="1:21" ht="8.25" customHeight="1" thickBot="1" thickTop="1">
      <c r="A9" s="77"/>
      <c r="C9" s="73"/>
      <c r="D9" s="74"/>
      <c r="E9" s="74"/>
      <c r="F9" s="74"/>
      <c r="G9" s="74"/>
      <c r="H9" s="74"/>
      <c r="I9" s="74"/>
      <c r="J9" s="15"/>
      <c r="K9" s="74"/>
      <c r="L9" s="74"/>
      <c r="M9" s="74"/>
      <c r="N9" s="75"/>
      <c r="O9" s="74"/>
      <c r="P9" s="76"/>
      <c r="Q9" s="76"/>
      <c r="R9" s="16"/>
      <c r="S9" s="17"/>
      <c r="T9" s="82"/>
      <c r="U9" s="20"/>
    </row>
    <row r="10" spans="1:21" ht="19.5" customHeight="1" thickTop="1">
      <c r="A10" s="77"/>
      <c r="C10" s="217" t="s">
        <v>27</v>
      </c>
      <c r="D10" s="216"/>
      <c r="E10" s="216"/>
      <c r="F10" s="216" t="s">
        <v>18</v>
      </c>
      <c r="G10" s="216"/>
      <c r="H10" s="216"/>
      <c r="I10" s="212">
        <f>B21</f>
        <v>0</v>
      </c>
      <c r="J10" s="213"/>
      <c r="K10" s="213"/>
      <c r="L10" s="213"/>
      <c r="M10" s="71" t="s">
        <v>9</v>
      </c>
      <c r="N10" s="214">
        <f>B23</f>
        <v>0</v>
      </c>
      <c r="O10" s="214"/>
      <c r="P10" s="214"/>
      <c r="Q10" s="215"/>
      <c r="R10" s="16"/>
      <c r="S10" s="17"/>
      <c r="T10" s="82"/>
      <c r="U10" s="20"/>
    </row>
    <row r="11" spans="1:21" ht="19.5" customHeight="1" thickBot="1">
      <c r="A11" s="77"/>
      <c r="C11" s="218"/>
      <c r="D11" s="219"/>
      <c r="E11" s="219"/>
      <c r="F11" s="219" t="s">
        <v>31</v>
      </c>
      <c r="G11" s="219"/>
      <c r="H11" s="219"/>
      <c r="I11" s="207">
        <f>B22</f>
        <v>0</v>
      </c>
      <c r="J11" s="208"/>
      <c r="K11" s="208"/>
      <c r="L11" s="208"/>
      <c r="M11" s="72" t="s">
        <v>9</v>
      </c>
      <c r="N11" s="209">
        <f>B24</f>
        <v>0</v>
      </c>
      <c r="O11" s="209"/>
      <c r="P11" s="209"/>
      <c r="Q11" s="210"/>
      <c r="R11" s="16"/>
      <c r="S11" s="17"/>
      <c r="T11" s="82"/>
      <c r="U11" s="20"/>
    </row>
    <row r="12" spans="1:21" ht="8.25" customHeight="1" thickBot="1" thickTop="1">
      <c r="A12" s="77"/>
      <c r="C12" s="73"/>
      <c r="D12" s="74"/>
      <c r="E12" s="74"/>
      <c r="F12" s="75"/>
      <c r="G12" s="75"/>
      <c r="H12" s="75"/>
      <c r="I12" s="74"/>
      <c r="J12" s="15"/>
      <c r="K12" s="74"/>
      <c r="L12" s="74"/>
      <c r="M12" s="74"/>
      <c r="N12" s="75"/>
      <c r="O12" s="74"/>
      <c r="P12" s="76"/>
      <c r="Q12" s="76"/>
      <c r="R12" s="16"/>
      <c r="S12" s="17"/>
      <c r="T12" s="82"/>
      <c r="U12" s="20"/>
    </row>
    <row r="13" spans="1:21" ht="19.5" customHeight="1" thickTop="1">
      <c r="A13" s="77"/>
      <c r="C13" s="217" t="s">
        <v>28</v>
      </c>
      <c r="D13" s="216"/>
      <c r="E13" s="216"/>
      <c r="F13" s="216" t="s">
        <v>18</v>
      </c>
      <c r="G13" s="216"/>
      <c r="H13" s="216"/>
      <c r="I13" s="212">
        <f>B21</f>
        <v>0</v>
      </c>
      <c r="J13" s="213"/>
      <c r="K13" s="213"/>
      <c r="L13" s="213"/>
      <c r="M13" s="71" t="s">
        <v>9</v>
      </c>
      <c r="N13" s="214">
        <f>B24</f>
        <v>0</v>
      </c>
      <c r="O13" s="214"/>
      <c r="P13" s="214"/>
      <c r="Q13" s="215"/>
      <c r="R13" s="16"/>
      <c r="S13" s="17"/>
      <c r="T13" s="82"/>
      <c r="U13" s="20"/>
    </row>
    <row r="14" spans="1:21" ht="19.5" customHeight="1" thickBot="1">
      <c r="A14" s="77"/>
      <c r="C14" s="218"/>
      <c r="D14" s="219"/>
      <c r="E14" s="219"/>
      <c r="F14" s="219" t="s">
        <v>31</v>
      </c>
      <c r="G14" s="219"/>
      <c r="H14" s="219"/>
      <c r="I14" s="207">
        <f>B22</f>
        <v>0</v>
      </c>
      <c r="J14" s="208"/>
      <c r="K14" s="208"/>
      <c r="L14" s="208"/>
      <c r="M14" s="72" t="s">
        <v>9</v>
      </c>
      <c r="N14" s="209">
        <f>B23</f>
        <v>0</v>
      </c>
      <c r="O14" s="209"/>
      <c r="P14" s="209"/>
      <c r="Q14" s="210"/>
      <c r="R14" s="16"/>
      <c r="S14" s="17"/>
      <c r="T14" s="82"/>
      <c r="U14" s="20"/>
    </row>
    <row r="15" spans="1:21" ht="30.75" customHeight="1" thickTop="1">
      <c r="A15" s="77"/>
      <c r="T15" s="77"/>
      <c r="U15" s="20"/>
    </row>
    <row r="16" spans="1:21" ht="20.25" customHeight="1">
      <c r="A16" s="77"/>
      <c r="C16" s="211" t="s">
        <v>7</v>
      </c>
      <c r="D16" s="211"/>
      <c r="E16" s="211"/>
      <c r="F16" s="211"/>
      <c r="G16" s="211"/>
      <c r="H16" s="211"/>
      <c r="T16" s="77"/>
      <c r="U16" s="20"/>
    </row>
    <row r="17" spans="1:21" ht="9" customHeight="1" thickBot="1">
      <c r="A17" s="77"/>
      <c r="B17" s="1"/>
      <c r="F17" s="53" t="s">
        <v>15</v>
      </c>
      <c r="T17" s="77"/>
      <c r="U17" s="20"/>
    </row>
    <row r="18" spans="1:21" ht="17.25" customHeight="1" thickBot="1" thickTop="1">
      <c r="A18" s="77"/>
      <c r="C18" s="230" t="str">
        <f>"v "&amp;B21</f>
        <v>v </v>
      </c>
      <c r="D18" s="231"/>
      <c r="E18" s="232"/>
      <c r="F18" s="230" t="str">
        <f>"v "&amp;B22</f>
        <v>v </v>
      </c>
      <c r="G18" s="231"/>
      <c r="H18" s="232"/>
      <c r="I18" s="233" t="str">
        <f>"v "&amp;B23</f>
        <v>v </v>
      </c>
      <c r="J18" s="234"/>
      <c r="K18" s="235"/>
      <c r="L18" s="230" t="str">
        <f>"v "&amp;B24</f>
        <v>v </v>
      </c>
      <c r="M18" s="231"/>
      <c r="N18" s="232"/>
      <c r="T18" s="77"/>
      <c r="U18" s="20"/>
    </row>
    <row r="19" spans="1:23" s="2" customFormat="1" ht="11.25" customHeight="1" thickBot="1" thickTop="1">
      <c r="A19" s="85"/>
      <c r="C19" s="25" t="s">
        <v>0</v>
      </c>
      <c r="D19" s="26" t="s">
        <v>13</v>
      </c>
      <c r="E19" s="26" t="s">
        <v>14</v>
      </c>
      <c r="F19" s="25" t="s">
        <v>0</v>
      </c>
      <c r="G19" s="26" t="s">
        <v>13</v>
      </c>
      <c r="H19" s="26" t="s">
        <v>14</v>
      </c>
      <c r="I19" s="185" t="s">
        <v>0</v>
      </c>
      <c r="J19" s="185" t="s">
        <v>13</v>
      </c>
      <c r="K19" s="185" t="s">
        <v>14</v>
      </c>
      <c r="L19" s="25" t="s">
        <v>0</v>
      </c>
      <c r="M19" s="26" t="s">
        <v>13</v>
      </c>
      <c r="N19" s="27" t="s">
        <v>14</v>
      </c>
      <c r="O19" s="26" t="s">
        <v>0</v>
      </c>
      <c r="P19" s="26" t="s">
        <v>13</v>
      </c>
      <c r="Q19" s="26" t="s">
        <v>14</v>
      </c>
      <c r="R19" s="28" t="s">
        <v>3</v>
      </c>
      <c r="T19" s="77"/>
      <c r="U19" s="20"/>
      <c r="V19"/>
      <c r="W19"/>
    </row>
    <row r="20" spans="1:23" s="2" customFormat="1" ht="11.25" customHeight="1" thickBot="1" thickTop="1">
      <c r="A20" s="85"/>
      <c r="C20" s="29" t="s">
        <v>1</v>
      </c>
      <c r="D20" s="30" t="s">
        <v>2</v>
      </c>
      <c r="E20" s="30" t="s">
        <v>2</v>
      </c>
      <c r="F20" s="29" t="s">
        <v>1</v>
      </c>
      <c r="G20" s="30" t="s">
        <v>2</v>
      </c>
      <c r="H20" s="30" t="s">
        <v>2</v>
      </c>
      <c r="I20" s="187" t="s">
        <v>1</v>
      </c>
      <c r="J20" s="187" t="s">
        <v>2</v>
      </c>
      <c r="K20" s="187" t="s">
        <v>2</v>
      </c>
      <c r="L20" s="29" t="s">
        <v>1</v>
      </c>
      <c r="M20" s="30" t="s">
        <v>2</v>
      </c>
      <c r="N20" s="31" t="s">
        <v>2</v>
      </c>
      <c r="O20" s="30" t="s">
        <v>1</v>
      </c>
      <c r="P20" s="30" t="s">
        <v>2</v>
      </c>
      <c r="Q20" s="30" t="s">
        <v>2</v>
      </c>
      <c r="R20" s="32"/>
      <c r="T20" s="77"/>
      <c r="U20" s="33"/>
      <c r="V20" s="34"/>
      <c r="W20"/>
    </row>
    <row r="21" spans="1:29" ht="17.25" customHeight="1" thickTop="1">
      <c r="A21" s="77"/>
      <c r="B21" s="161"/>
      <c r="C21" s="3"/>
      <c r="D21" s="128"/>
      <c r="E21" s="128"/>
      <c r="F21" s="35"/>
      <c r="G21" s="125"/>
      <c r="H21" s="125"/>
      <c r="I21" s="178"/>
      <c r="J21" s="179"/>
      <c r="K21" s="179"/>
      <c r="L21" s="69"/>
      <c r="M21" s="119"/>
      <c r="N21" s="119"/>
      <c r="O21" s="110">
        <f>SUM(X21:AC21)</f>
        <v>0</v>
      </c>
      <c r="P21" s="111">
        <f>G21+J21+M21</f>
        <v>0</v>
      </c>
      <c r="Q21" s="112">
        <f>H21+K21+N21</f>
        <v>0</v>
      </c>
      <c r="R21" s="183"/>
      <c r="T21" s="77"/>
      <c r="U21" s="36" t="s">
        <v>15</v>
      </c>
      <c r="V21" s="37" t="s">
        <v>15</v>
      </c>
      <c r="X21" s="38">
        <f>IF(F21="Win",1,0)</f>
        <v>0</v>
      </c>
      <c r="Y21" s="39">
        <f>IF(F21="Draw",0.5,0)</f>
        <v>0</v>
      </c>
      <c r="Z21" s="39">
        <f>IF(I21="Win",1,0)</f>
        <v>0</v>
      </c>
      <c r="AA21" s="39">
        <f>IF(I21="Draw",0.5,0)</f>
        <v>0</v>
      </c>
      <c r="AB21" s="39">
        <f>IF(L21="Win",1,0)</f>
        <v>0</v>
      </c>
      <c r="AC21" s="40">
        <f>IF(L21="Draw",0.5,0)</f>
        <v>0</v>
      </c>
    </row>
    <row r="22" spans="1:29" ht="17.25" customHeight="1">
      <c r="A22" s="77"/>
      <c r="B22" s="162"/>
      <c r="C22" s="9">
        <f>IF(F21="","",LOOKUP(F21,U20:V24))</f>
      </c>
      <c r="D22" s="126">
        <f>IF(G21="",0,6-G21)</f>
        <v>0</v>
      </c>
      <c r="E22" s="120"/>
      <c r="F22" s="8" t="s">
        <v>16</v>
      </c>
      <c r="G22" s="122"/>
      <c r="H22" s="122"/>
      <c r="I22" s="188"/>
      <c r="J22" s="189"/>
      <c r="K22" s="172"/>
      <c r="L22" s="70"/>
      <c r="M22" s="120"/>
      <c r="N22" s="120"/>
      <c r="O22" s="113">
        <f>SUM(X22:AC22)</f>
        <v>0</v>
      </c>
      <c r="P22" s="114">
        <f>D22+J22+M22</f>
        <v>0</v>
      </c>
      <c r="Q22" s="115">
        <f>E22+K22+N22</f>
        <v>0</v>
      </c>
      <c r="R22" s="41"/>
      <c r="T22" s="77"/>
      <c r="U22" s="36" t="s">
        <v>1</v>
      </c>
      <c r="V22" s="37" t="s">
        <v>0</v>
      </c>
      <c r="X22" s="42">
        <f>IF(C22="Win",1,0)</f>
        <v>0</v>
      </c>
      <c r="Y22" s="43">
        <f>IF(C22="Draw",0.5,0)</f>
        <v>0</v>
      </c>
      <c r="Z22" s="43">
        <f>IF(I22="Win",1,0)</f>
        <v>0</v>
      </c>
      <c r="AA22" s="43">
        <f>IF(I22="Draw",0.5,0)</f>
        <v>0</v>
      </c>
      <c r="AB22" s="43">
        <f>IF(L22="Win",1,0)</f>
        <v>0</v>
      </c>
      <c r="AC22" s="44">
        <f>IF(L22="Draw",0.5,0)</f>
        <v>0</v>
      </c>
    </row>
    <row r="23" spans="1:29" ht="17.25" customHeight="1">
      <c r="A23" s="77"/>
      <c r="B23" s="162"/>
      <c r="C23" s="170">
        <f>IF(I21="","",LOOKUP(I21,U20:V24))</f>
      </c>
      <c r="D23" s="171">
        <f>IF(J21="",0,6-J21)</f>
        <v>0</v>
      </c>
      <c r="E23" s="172"/>
      <c r="F23" s="170">
        <f>IF(I22="","",LOOKUP(I22,U20:V24))</f>
      </c>
      <c r="G23" s="171">
        <f>IF(J22="",0,6-J22)</f>
        <v>0</v>
      </c>
      <c r="H23" s="172"/>
      <c r="I23" s="5"/>
      <c r="J23" s="122"/>
      <c r="K23" s="122"/>
      <c r="L23" s="188"/>
      <c r="M23" s="172"/>
      <c r="N23" s="172"/>
      <c r="O23" s="190">
        <f>SUM(X23:AC23)</f>
        <v>0</v>
      </c>
      <c r="P23" s="191">
        <f>D23+G23+M23</f>
        <v>0</v>
      </c>
      <c r="Q23" s="192">
        <f>E23+H23+N23</f>
        <v>0</v>
      </c>
      <c r="R23" s="41"/>
      <c r="T23" s="77"/>
      <c r="U23" s="45" t="s">
        <v>0</v>
      </c>
      <c r="V23" s="46" t="s">
        <v>1</v>
      </c>
      <c r="X23" s="42">
        <f>IF(C23="Win",1,0)</f>
        <v>0</v>
      </c>
      <c r="Y23" s="43">
        <f>IF(C23="Draw",0.5,0)</f>
        <v>0</v>
      </c>
      <c r="Z23" s="43">
        <f>IF(F23="Win",1,0)</f>
        <v>0</v>
      </c>
      <c r="AA23" s="43">
        <f>IF(F23="Draw",0.5,0)</f>
        <v>0</v>
      </c>
      <c r="AB23" s="43">
        <f>IF(L23="Win",1,0)</f>
        <v>0</v>
      </c>
      <c r="AC23" s="44">
        <f>IF(L23="Draw",0.5,0)</f>
        <v>0</v>
      </c>
    </row>
    <row r="24" spans="1:29" ht="17.25" customHeight="1" thickBot="1">
      <c r="A24" s="77"/>
      <c r="B24" s="163"/>
      <c r="C24" s="10">
        <f>IF(L21="","",LOOKUP(L21,U20:V24))</f>
      </c>
      <c r="D24" s="123">
        <f>IF(M21="",0,6-M21)</f>
        <v>0</v>
      </c>
      <c r="E24" s="127"/>
      <c r="F24" s="10">
        <f>IF(L22="","",LOOKUP(L22,U20:V24))</f>
      </c>
      <c r="G24" s="123">
        <f>IF(M22="",0,6-M22)</f>
        <v>0</v>
      </c>
      <c r="H24" s="127"/>
      <c r="I24" s="173">
        <f>IF(L23="","",LOOKUP(L23,U20:V24))</f>
      </c>
      <c r="J24" s="174">
        <f>IF(M23="",0,6-M23)</f>
        <v>0</v>
      </c>
      <c r="K24" s="193"/>
      <c r="L24" s="6"/>
      <c r="M24" s="6"/>
      <c r="N24" s="6"/>
      <c r="O24" s="116">
        <f>SUM(X24:AC24)</f>
        <v>0</v>
      </c>
      <c r="P24" s="117">
        <f>D24+G24+J24</f>
        <v>0</v>
      </c>
      <c r="Q24" s="118">
        <f>E24+H24+K24</f>
        <v>0</v>
      </c>
      <c r="R24" s="47"/>
      <c r="T24" s="77"/>
      <c r="U24" s="48"/>
      <c r="V24" s="49"/>
      <c r="X24" s="50">
        <f>IF(C24="Win",1,0)</f>
        <v>0</v>
      </c>
      <c r="Y24" s="51">
        <f>IF(C24="Draw",0.5,0)</f>
        <v>0</v>
      </c>
      <c r="Z24" s="51">
        <f>IF(F24="Win",1,0)</f>
        <v>0</v>
      </c>
      <c r="AA24" s="51">
        <f>IF(F24="Draw",0.5,0)</f>
        <v>0</v>
      </c>
      <c r="AB24" s="51">
        <f>IF(I24="Win",1,0)</f>
        <v>0</v>
      </c>
      <c r="AC24" s="52">
        <f>IF(I24="Draw",0.5,0)</f>
        <v>0</v>
      </c>
    </row>
    <row r="25" spans="1:21" ht="54" customHeight="1" thickTop="1">
      <c r="A25" s="77"/>
      <c r="B25" t="s">
        <v>16</v>
      </c>
      <c r="P25" s="7"/>
      <c r="Q25" s="7"/>
      <c r="R25" s="7"/>
      <c r="T25" s="77"/>
      <c r="U25" s="20"/>
    </row>
    <row r="26" spans="1:21" ht="47.25" customHeight="1" thickBot="1">
      <c r="A26" s="77"/>
      <c r="B26" s="221" t="str">
        <f>C36</f>
        <v>INTERMEDIATE BOYS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80"/>
      <c r="U26" s="20"/>
    </row>
    <row r="27" spans="1:21" ht="19.5" customHeight="1" thickTop="1">
      <c r="A27" s="77"/>
      <c r="B27" t="s">
        <v>16</v>
      </c>
      <c r="C27" s="217" t="s">
        <v>26</v>
      </c>
      <c r="D27" s="216"/>
      <c r="E27" s="216"/>
      <c r="F27" s="216" t="s">
        <v>19</v>
      </c>
      <c r="G27" s="216"/>
      <c r="H27" s="216"/>
      <c r="I27" s="212">
        <f>B41</f>
        <v>0</v>
      </c>
      <c r="J27" s="213"/>
      <c r="K27" s="213"/>
      <c r="L27" s="213"/>
      <c r="M27" s="71" t="s">
        <v>9</v>
      </c>
      <c r="N27" s="214">
        <f>B42</f>
        <v>0</v>
      </c>
      <c r="O27" s="214"/>
      <c r="P27" s="214"/>
      <c r="Q27" s="215"/>
      <c r="R27" s="16"/>
      <c r="S27" s="17"/>
      <c r="T27" s="82"/>
      <c r="U27" s="20"/>
    </row>
    <row r="28" spans="1:21" ht="19.5" customHeight="1" thickBot="1">
      <c r="A28" s="77"/>
      <c r="B28" t="s">
        <v>16</v>
      </c>
      <c r="C28" s="218"/>
      <c r="D28" s="219"/>
      <c r="E28" s="219"/>
      <c r="F28" s="219" t="s">
        <v>32</v>
      </c>
      <c r="G28" s="219"/>
      <c r="H28" s="219"/>
      <c r="I28" s="207">
        <f>B43</f>
        <v>0</v>
      </c>
      <c r="J28" s="208"/>
      <c r="K28" s="208"/>
      <c r="L28" s="208"/>
      <c r="M28" s="72" t="s">
        <v>9</v>
      </c>
      <c r="N28" s="209">
        <f>B44</f>
        <v>0</v>
      </c>
      <c r="O28" s="209"/>
      <c r="P28" s="209"/>
      <c r="Q28" s="210"/>
      <c r="R28" s="16"/>
      <c r="S28" s="17"/>
      <c r="T28" s="82"/>
      <c r="U28" s="20"/>
    </row>
    <row r="29" spans="1:21" ht="8.25" customHeight="1" thickBot="1" thickTop="1">
      <c r="A29" s="77"/>
      <c r="B29" t="s">
        <v>16</v>
      </c>
      <c r="C29" s="73"/>
      <c r="D29" s="74"/>
      <c r="E29" s="74"/>
      <c r="F29" s="75"/>
      <c r="G29" s="75"/>
      <c r="H29" s="75"/>
      <c r="I29" s="74"/>
      <c r="J29" s="15"/>
      <c r="K29" s="74"/>
      <c r="L29" s="74"/>
      <c r="M29" s="74"/>
      <c r="N29" s="75"/>
      <c r="O29" s="74"/>
      <c r="P29" s="76"/>
      <c r="Q29" s="76"/>
      <c r="R29" s="16"/>
      <c r="S29" s="17"/>
      <c r="T29" s="82"/>
      <c r="U29" s="20"/>
    </row>
    <row r="30" spans="1:21" ht="19.5" customHeight="1" thickTop="1">
      <c r="A30" s="77"/>
      <c r="B30" t="s">
        <v>16</v>
      </c>
      <c r="C30" s="217" t="s">
        <v>27</v>
      </c>
      <c r="D30" s="216"/>
      <c r="E30" s="216"/>
      <c r="F30" s="216" t="s">
        <v>19</v>
      </c>
      <c r="G30" s="216"/>
      <c r="H30" s="216"/>
      <c r="I30" s="212">
        <f>B41</f>
        <v>0</v>
      </c>
      <c r="J30" s="213"/>
      <c r="K30" s="213"/>
      <c r="L30" s="213"/>
      <c r="M30" s="71" t="s">
        <v>9</v>
      </c>
      <c r="N30" s="214">
        <f>B43</f>
        <v>0</v>
      </c>
      <c r="O30" s="214"/>
      <c r="P30" s="214"/>
      <c r="Q30" s="215"/>
      <c r="R30" s="16"/>
      <c r="S30" s="17"/>
      <c r="T30" s="82"/>
      <c r="U30" s="20"/>
    </row>
    <row r="31" spans="1:21" ht="19.5" customHeight="1" thickBot="1">
      <c r="A31" s="77"/>
      <c r="B31" t="s">
        <v>16</v>
      </c>
      <c r="C31" s="218"/>
      <c r="D31" s="219"/>
      <c r="E31" s="219"/>
      <c r="F31" s="219" t="s">
        <v>32</v>
      </c>
      <c r="G31" s="219"/>
      <c r="H31" s="219"/>
      <c r="I31" s="207">
        <f>B42</f>
        <v>0</v>
      </c>
      <c r="J31" s="208"/>
      <c r="K31" s="208"/>
      <c r="L31" s="208"/>
      <c r="M31" s="72" t="s">
        <v>9</v>
      </c>
      <c r="N31" s="209">
        <f>B44</f>
        <v>0</v>
      </c>
      <c r="O31" s="209"/>
      <c r="P31" s="209"/>
      <c r="Q31" s="210"/>
      <c r="R31" s="16"/>
      <c r="S31" s="17"/>
      <c r="T31" s="82"/>
      <c r="U31" s="20"/>
    </row>
    <row r="32" spans="1:21" ht="7.5" customHeight="1" thickBot="1" thickTop="1">
      <c r="A32" s="77"/>
      <c r="B32" t="s">
        <v>16</v>
      </c>
      <c r="C32" s="73"/>
      <c r="D32" s="74"/>
      <c r="E32" s="74"/>
      <c r="F32" s="75"/>
      <c r="G32" s="75"/>
      <c r="H32" s="75"/>
      <c r="I32" s="74"/>
      <c r="J32" s="15"/>
      <c r="K32" s="74"/>
      <c r="L32" s="74"/>
      <c r="M32" s="74"/>
      <c r="N32" s="75"/>
      <c r="O32" s="74"/>
      <c r="P32" s="76"/>
      <c r="Q32" s="76"/>
      <c r="R32" s="16"/>
      <c r="S32" s="17"/>
      <c r="T32" s="82"/>
      <c r="U32" s="20"/>
    </row>
    <row r="33" spans="1:21" ht="19.5" customHeight="1" thickTop="1">
      <c r="A33" s="77"/>
      <c r="B33" t="s">
        <v>16</v>
      </c>
      <c r="C33" s="217" t="s">
        <v>28</v>
      </c>
      <c r="D33" s="216"/>
      <c r="E33" s="216"/>
      <c r="F33" s="216" t="s">
        <v>19</v>
      </c>
      <c r="G33" s="216"/>
      <c r="H33" s="216"/>
      <c r="I33" s="212">
        <f>B41</f>
        <v>0</v>
      </c>
      <c r="J33" s="213"/>
      <c r="K33" s="213"/>
      <c r="L33" s="213"/>
      <c r="M33" s="71" t="s">
        <v>9</v>
      </c>
      <c r="N33" s="214">
        <f>B44</f>
        <v>0</v>
      </c>
      <c r="O33" s="214"/>
      <c r="P33" s="214"/>
      <c r="Q33" s="215"/>
      <c r="R33" s="16"/>
      <c r="S33" s="17"/>
      <c r="T33" s="82"/>
      <c r="U33" s="20"/>
    </row>
    <row r="34" spans="1:21" ht="19.5" customHeight="1" thickBot="1">
      <c r="A34" s="77"/>
      <c r="B34" t="s">
        <v>16</v>
      </c>
      <c r="C34" s="218"/>
      <c r="D34" s="219"/>
      <c r="E34" s="219"/>
      <c r="F34" s="219" t="s">
        <v>32</v>
      </c>
      <c r="G34" s="219"/>
      <c r="H34" s="219"/>
      <c r="I34" s="207">
        <f>B42</f>
        <v>0</v>
      </c>
      <c r="J34" s="208"/>
      <c r="K34" s="208"/>
      <c r="L34" s="208"/>
      <c r="M34" s="72" t="s">
        <v>9</v>
      </c>
      <c r="N34" s="209">
        <f>B43</f>
        <v>0</v>
      </c>
      <c r="O34" s="209"/>
      <c r="P34" s="209"/>
      <c r="Q34" s="210"/>
      <c r="R34" s="16"/>
      <c r="S34" s="17"/>
      <c r="T34" s="82"/>
      <c r="U34" s="20"/>
    </row>
    <row r="35" spans="1:21" ht="30.75" customHeight="1" thickTop="1">
      <c r="A35" s="77"/>
      <c r="B35" t="s">
        <v>16</v>
      </c>
      <c r="T35" s="77"/>
      <c r="U35" s="20"/>
    </row>
    <row r="36" spans="1:21" ht="20.25" customHeight="1">
      <c r="A36" s="77"/>
      <c r="B36" t="s">
        <v>16</v>
      </c>
      <c r="C36" s="211" t="s">
        <v>21</v>
      </c>
      <c r="D36" s="211"/>
      <c r="E36" s="211"/>
      <c r="F36" s="211"/>
      <c r="G36" s="211"/>
      <c r="H36" s="211"/>
      <c r="T36" s="77"/>
      <c r="U36" s="20"/>
    </row>
    <row r="37" spans="1:21" ht="9" customHeight="1" thickBot="1">
      <c r="A37" s="77"/>
      <c r="B37" s="1" t="s">
        <v>16</v>
      </c>
      <c r="F37" s="53" t="s">
        <v>15</v>
      </c>
      <c r="T37" s="77"/>
      <c r="U37" s="20"/>
    </row>
    <row r="38" spans="1:21" ht="17.25" customHeight="1" thickBot="1" thickTop="1">
      <c r="A38" s="77"/>
      <c r="B38" t="s">
        <v>16</v>
      </c>
      <c r="C38" s="222" t="str">
        <f>"v "&amp;B41</f>
        <v>v </v>
      </c>
      <c r="D38" s="223"/>
      <c r="E38" s="224"/>
      <c r="F38" s="222" t="str">
        <f>"v "&amp;B42</f>
        <v>v </v>
      </c>
      <c r="G38" s="223"/>
      <c r="H38" s="224"/>
      <c r="I38" s="222" t="str">
        <f>"v "&amp;B43</f>
        <v>v </v>
      </c>
      <c r="J38" s="223"/>
      <c r="K38" s="224"/>
      <c r="L38" s="222" t="str">
        <f>"v "&amp;B44</f>
        <v>v </v>
      </c>
      <c r="M38" s="223"/>
      <c r="N38" s="224"/>
      <c r="T38" s="77"/>
      <c r="U38" s="20"/>
    </row>
    <row r="39" spans="1:23" s="2" customFormat="1" ht="11.25" customHeight="1" thickBot="1" thickTop="1">
      <c r="A39" s="85"/>
      <c r="B39" s="2" t="s">
        <v>16</v>
      </c>
      <c r="C39" s="25" t="s">
        <v>0</v>
      </c>
      <c r="D39" s="26" t="s">
        <v>13</v>
      </c>
      <c r="E39" s="26" t="s">
        <v>14</v>
      </c>
      <c r="F39" s="25" t="s">
        <v>0</v>
      </c>
      <c r="G39" s="26" t="s">
        <v>13</v>
      </c>
      <c r="H39" s="26" t="s">
        <v>14</v>
      </c>
      <c r="I39" s="26" t="s">
        <v>0</v>
      </c>
      <c r="J39" s="26" t="s">
        <v>13</v>
      </c>
      <c r="K39" s="26" t="s">
        <v>14</v>
      </c>
      <c r="L39" s="25" t="s">
        <v>0</v>
      </c>
      <c r="M39" s="26" t="s">
        <v>13</v>
      </c>
      <c r="N39" s="27" t="s">
        <v>14</v>
      </c>
      <c r="O39" s="26" t="s">
        <v>0</v>
      </c>
      <c r="P39" s="26" t="s">
        <v>13</v>
      </c>
      <c r="Q39" s="26" t="s">
        <v>14</v>
      </c>
      <c r="R39" s="28" t="s">
        <v>3</v>
      </c>
      <c r="T39" s="77"/>
      <c r="U39" s="20"/>
      <c r="V39"/>
      <c r="W39"/>
    </row>
    <row r="40" spans="1:23" s="2" customFormat="1" ht="11.25" customHeight="1" thickBot="1" thickTop="1">
      <c r="A40" s="85"/>
      <c r="B40" s="2" t="s">
        <v>16</v>
      </c>
      <c r="C40" s="29" t="s">
        <v>1</v>
      </c>
      <c r="D40" s="30" t="s">
        <v>2</v>
      </c>
      <c r="E40" s="30" t="s">
        <v>2</v>
      </c>
      <c r="F40" s="29" t="s">
        <v>1</v>
      </c>
      <c r="G40" s="30" t="s">
        <v>2</v>
      </c>
      <c r="H40" s="30" t="s">
        <v>2</v>
      </c>
      <c r="I40" s="30" t="s">
        <v>1</v>
      </c>
      <c r="J40" s="30" t="s">
        <v>2</v>
      </c>
      <c r="K40" s="30" t="s">
        <v>2</v>
      </c>
      <c r="L40" s="29" t="s">
        <v>1</v>
      </c>
      <c r="M40" s="30" t="s">
        <v>2</v>
      </c>
      <c r="N40" s="31" t="s">
        <v>2</v>
      </c>
      <c r="O40" s="30" t="s">
        <v>1</v>
      </c>
      <c r="P40" s="30" t="s">
        <v>2</v>
      </c>
      <c r="Q40" s="30" t="s">
        <v>2</v>
      </c>
      <c r="R40" s="32"/>
      <c r="T40" s="77"/>
      <c r="U40" s="33"/>
      <c r="V40" s="34"/>
      <c r="W40"/>
    </row>
    <row r="41" spans="1:29" ht="17.25" customHeight="1" thickTop="1">
      <c r="A41" s="77"/>
      <c r="B41" s="161"/>
      <c r="C41" s="3"/>
      <c r="D41" s="128"/>
      <c r="E41" s="128"/>
      <c r="F41" s="35"/>
      <c r="G41" s="125"/>
      <c r="H41" s="125"/>
      <c r="I41" s="69"/>
      <c r="J41" s="119"/>
      <c r="K41" s="119"/>
      <c r="L41" s="69"/>
      <c r="M41" s="119"/>
      <c r="N41" s="119"/>
      <c r="O41" s="110">
        <f>SUM(X41:AC41)</f>
        <v>0</v>
      </c>
      <c r="P41" s="111">
        <f>G41+J41+M41</f>
        <v>0</v>
      </c>
      <c r="Q41" s="112">
        <f>H41+K41+N41</f>
        <v>0</v>
      </c>
      <c r="R41" s="183"/>
      <c r="T41" s="77"/>
      <c r="U41" s="36" t="s">
        <v>15</v>
      </c>
      <c r="V41" s="37" t="s">
        <v>15</v>
      </c>
      <c r="X41" s="38">
        <f>IF(F41="Win",1,0)</f>
        <v>0</v>
      </c>
      <c r="Y41" s="39">
        <f>IF(F41="Draw",0.5,0)</f>
        <v>0</v>
      </c>
      <c r="Z41" s="39">
        <f>IF(I41="Win",1,0)</f>
        <v>0</v>
      </c>
      <c r="AA41" s="39">
        <f>IF(I41="Draw",0.5,0)</f>
        <v>0</v>
      </c>
      <c r="AB41" s="39">
        <f>IF(L41="Win",1,0)</f>
        <v>0</v>
      </c>
      <c r="AC41" s="40">
        <f>IF(L41="Draw",0.5,0)</f>
        <v>0</v>
      </c>
    </row>
    <row r="42" spans="1:29" ht="17.25" customHeight="1">
      <c r="A42" s="77"/>
      <c r="B42" s="162"/>
      <c r="C42" s="9">
        <f>IF(F41="","",LOOKUP(F41,U40:V44))</f>
      </c>
      <c r="D42" s="126">
        <f>IF(G41="",0,6-G41)</f>
        <v>0</v>
      </c>
      <c r="E42" s="120"/>
      <c r="F42" s="8" t="s">
        <v>16</v>
      </c>
      <c r="G42" s="122"/>
      <c r="H42" s="122"/>
      <c r="I42" s="70"/>
      <c r="J42" s="121"/>
      <c r="K42" s="120"/>
      <c r="L42" s="70"/>
      <c r="M42" s="120"/>
      <c r="N42" s="120"/>
      <c r="O42" s="113">
        <f>SUM(X42:AC42)</f>
        <v>0</v>
      </c>
      <c r="P42" s="114">
        <f>D42+J42+M42</f>
        <v>0</v>
      </c>
      <c r="Q42" s="115">
        <f>E42+K42+N42</f>
        <v>0</v>
      </c>
      <c r="R42" s="41"/>
      <c r="T42" s="77"/>
      <c r="U42" s="36" t="s">
        <v>1</v>
      </c>
      <c r="V42" s="37" t="s">
        <v>0</v>
      </c>
      <c r="X42" s="42">
        <f>IF(C42="Win",1,0)</f>
        <v>0</v>
      </c>
      <c r="Y42" s="43">
        <f>IF(C42="Draw",0.5,0)</f>
        <v>0</v>
      </c>
      <c r="Z42" s="43">
        <f>IF(I42="Win",1,0)</f>
        <v>0</v>
      </c>
      <c r="AA42" s="43">
        <f>IF(I42="Draw",0.5,0)</f>
        <v>0</v>
      </c>
      <c r="AB42" s="43">
        <f>IF(L42="Win",1,0)</f>
        <v>0</v>
      </c>
      <c r="AC42" s="44">
        <f>IF(L42="Draw",0.5,0)</f>
        <v>0</v>
      </c>
    </row>
    <row r="43" spans="1:29" ht="17.25" customHeight="1">
      <c r="A43" s="77"/>
      <c r="B43" s="162"/>
      <c r="C43" s="9">
        <f>IF(I41="","",LOOKUP(I41,U40:V44))</f>
      </c>
      <c r="D43" s="126">
        <f>IF(J41="",0,6-J41)</f>
        <v>0</v>
      </c>
      <c r="E43" s="120"/>
      <c r="F43" s="9">
        <f>IF(I42="","",LOOKUP(I42,U40:V44))</f>
      </c>
      <c r="G43" s="126">
        <f>IF(J42="",0,6-J42)</f>
        <v>0</v>
      </c>
      <c r="H43" s="120"/>
      <c r="I43" s="5"/>
      <c r="J43" s="122"/>
      <c r="K43" s="122"/>
      <c r="L43" s="70"/>
      <c r="M43" s="120"/>
      <c r="N43" s="120"/>
      <c r="O43" s="113">
        <f>SUM(X43:AC43)</f>
        <v>0</v>
      </c>
      <c r="P43" s="114">
        <f>D43+G43+M43</f>
        <v>0</v>
      </c>
      <c r="Q43" s="115">
        <f>E43+H43+N43</f>
        <v>0</v>
      </c>
      <c r="R43" s="41"/>
      <c r="T43" s="77"/>
      <c r="U43" s="45" t="s">
        <v>0</v>
      </c>
      <c r="V43" s="46" t="s">
        <v>1</v>
      </c>
      <c r="X43" s="42">
        <f>IF(C43="Win",1,0)</f>
        <v>0</v>
      </c>
      <c r="Y43" s="43">
        <f>IF(C43="Draw",0.5,0)</f>
        <v>0</v>
      </c>
      <c r="Z43" s="43">
        <f>IF(F43="Win",1,0)</f>
        <v>0</v>
      </c>
      <c r="AA43" s="43">
        <f>IF(F43="Draw",0.5,0)</f>
        <v>0</v>
      </c>
      <c r="AB43" s="43">
        <f>IF(L43="Win",1,0)</f>
        <v>0</v>
      </c>
      <c r="AC43" s="44">
        <f>IF(L43="Draw",0.5,0)</f>
        <v>0</v>
      </c>
    </row>
    <row r="44" spans="1:29" ht="17.25" customHeight="1" thickBot="1">
      <c r="A44" s="77"/>
      <c r="B44" s="163"/>
      <c r="C44" s="10">
        <f>IF(L41="","",LOOKUP(L41,U40:V44))</f>
      </c>
      <c r="D44" s="123">
        <f>IF(M41="",0,6-M41)</f>
        <v>0</v>
      </c>
      <c r="E44" s="127"/>
      <c r="F44" s="10">
        <f>IF(L42="","",LOOKUP(L42,U40:V44))</f>
      </c>
      <c r="G44" s="123">
        <f>IF(M42="",0,6-M42)</f>
        <v>0</v>
      </c>
      <c r="H44" s="127"/>
      <c r="I44" s="10">
        <f>IF(L43="","",LOOKUP(L43,U40:V44))</f>
      </c>
      <c r="J44" s="123">
        <f>IF(M43="",0,6-M43)</f>
        <v>0</v>
      </c>
      <c r="K44" s="124"/>
      <c r="L44" s="6"/>
      <c r="M44" s="6"/>
      <c r="N44" s="6"/>
      <c r="O44" s="116">
        <f>SUM(X44:AC44)</f>
        <v>0</v>
      </c>
      <c r="P44" s="117">
        <f>D44+G44+J44</f>
        <v>0</v>
      </c>
      <c r="Q44" s="118">
        <f>E44+H44+K44</f>
        <v>0</v>
      </c>
      <c r="R44" s="47"/>
      <c r="T44" s="77"/>
      <c r="U44" s="48"/>
      <c r="V44" s="49"/>
      <c r="X44" s="50">
        <f>IF(C44="Win",1,0)</f>
        <v>0</v>
      </c>
      <c r="Y44" s="51">
        <f>IF(C44="Draw",0.5,0)</f>
        <v>0</v>
      </c>
      <c r="Z44" s="51">
        <f>IF(F44="Win",1,0)</f>
        <v>0</v>
      </c>
      <c r="AA44" s="51">
        <f>IF(F44="Draw",0.5,0)</f>
        <v>0</v>
      </c>
      <c r="AB44" s="51">
        <f>IF(I44="Win",1,0)</f>
        <v>0</v>
      </c>
      <c r="AC44" s="52">
        <f>IF(I44="Draw",0.5,0)</f>
        <v>0</v>
      </c>
    </row>
    <row r="45" spans="1:29" ht="17.25" customHeight="1" thickTop="1">
      <c r="A45" s="77"/>
      <c r="B45" s="54" t="s">
        <v>16</v>
      </c>
      <c r="C45" s="55"/>
      <c r="D45" s="55"/>
      <c r="E45" s="56"/>
      <c r="F45" s="56"/>
      <c r="G45" s="55"/>
      <c r="H45" s="56"/>
      <c r="I45" s="55"/>
      <c r="J45" s="55"/>
      <c r="K45" s="56"/>
      <c r="L45" s="60"/>
      <c r="M45" s="60"/>
      <c r="N45" s="60"/>
      <c r="O45" s="57"/>
      <c r="P45" s="56"/>
      <c r="Q45" s="56"/>
      <c r="R45" s="19"/>
      <c r="T45" s="77"/>
      <c r="U45" s="68"/>
      <c r="V45" s="58"/>
      <c r="X45" s="59"/>
      <c r="Y45" s="59"/>
      <c r="Z45" s="59"/>
      <c r="AA45" s="59"/>
      <c r="AB45" s="59"/>
      <c r="AC45" s="59"/>
    </row>
    <row r="46" spans="1:21" ht="17.25" customHeight="1">
      <c r="A46" s="77"/>
      <c r="B46" s="220" t="s">
        <v>10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83"/>
      <c r="U46" s="20"/>
    </row>
    <row r="47" spans="1:21" ht="17.25" customHeight="1">
      <c r="A47" s="77"/>
      <c r="B47" s="220" t="s">
        <v>11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83"/>
      <c r="U47" s="20"/>
    </row>
    <row r="48" spans="1:21" ht="17.25" customHeight="1">
      <c r="A48" s="77"/>
      <c r="B48" s="220" t="s">
        <v>12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83"/>
      <c r="U48" s="20"/>
    </row>
    <row r="49" spans="1:21" ht="12.75">
      <c r="A49" s="77"/>
      <c r="B49" s="77" t="s">
        <v>16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20"/>
    </row>
    <row r="50" spans="1:21" ht="12.75">
      <c r="A50" s="77"/>
      <c r="B50" s="166" t="s">
        <v>64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20"/>
    </row>
    <row r="51" spans="1:21" ht="12.75">
      <c r="A51" s="77"/>
      <c r="B51" s="166" t="s">
        <v>65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20"/>
    </row>
    <row r="52" spans="1:21" ht="12.75">
      <c r="A52" s="77"/>
      <c r="B52" s="166" t="s">
        <v>34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20"/>
    </row>
    <row r="53" spans="1:21" ht="12.75">
      <c r="A53" s="77"/>
      <c r="B53" s="166" t="s">
        <v>23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20"/>
    </row>
    <row r="54" spans="1:21" ht="12.75">
      <c r="A54" s="77"/>
      <c r="B54" s="166" t="s">
        <v>66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20"/>
    </row>
    <row r="55" spans="1:21" ht="12.75">
      <c r="A55" s="77"/>
      <c r="B55" s="166" t="s">
        <v>67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20"/>
    </row>
    <row r="56" spans="1:21" ht="12.75">
      <c r="A56" s="77"/>
      <c r="B56" s="166" t="s">
        <v>68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20"/>
    </row>
    <row r="57" spans="1:21" ht="12.75">
      <c r="A57" s="77"/>
      <c r="B57" s="166" t="s">
        <v>55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20"/>
    </row>
    <row r="58" spans="1:21" ht="12.75">
      <c r="A58" s="77"/>
      <c r="B58" s="166" t="s">
        <v>69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20"/>
    </row>
    <row r="59" spans="1:21" ht="12.75">
      <c r="A59" s="77"/>
      <c r="B59" s="166" t="s">
        <v>63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20"/>
    </row>
    <row r="60" spans="1:21" ht="12.75">
      <c r="A60" s="77"/>
      <c r="B60" s="166" t="s">
        <v>70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20"/>
    </row>
    <row r="61" spans="1:21" ht="12.75">
      <c r="A61" s="77"/>
      <c r="B61" s="166" t="s">
        <v>59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20"/>
    </row>
    <row r="62" spans="1:21" ht="12.75">
      <c r="A62" s="77"/>
      <c r="B62" s="166" t="s">
        <v>71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20"/>
    </row>
    <row r="63" spans="1:21" ht="12.75">
      <c r="A63" s="77"/>
      <c r="B63" s="166" t="s">
        <v>72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20"/>
    </row>
    <row r="64" spans="1:21" ht="12.75">
      <c r="A64" s="77"/>
      <c r="B64" s="166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20"/>
    </row>
    <row r="65" spans="1:21" ht="12.75">
      <c r="A65" s="77"/>
      <c r="B65" s="166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20"/>
    </row>
    <row r="66" spans="1:21" ht="12.75">
      <c r="A66" s="77"/>
      <c r="B66" s="166" t="s">
        <v>58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20"/>
    </row>
    <row r="67" spans="1:21" ht="12.75">
      <c r="A67" s="77"/>
      <c r="B67" s="166" t="s">
        <v>60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20"/>
    </row>
    <row r="68" spans="1:21" ht="12.75">
      <c r="A68" s="77"/>
      <c r="B68" s="166" t="s">
        <v>75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20"/>
    </row>
    <row r="69" spans="1:21" ht="12.75">
      <c r="A69" s="77"/>
      <c r="B69" s="166" t="s">
        <v>8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20"/>
    </row>
    <row r="70" spans="1:21" ht="12.75">
      <c r="A70" s="77"/>
      <c r="B70" s="166" t="s">
        <v>76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20"/>
    </row>
    <row r="71" spans="1:21" ht="12.75">
      <c r="A71" s="77"/>
      <c r="B71" s="166" t="s">
        <v>77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20"/>
    </row>
    <row r="72" spans="1:21" ht="12.75">
      <c r="A72" s="77"/>
      <c r="B72" s="166" t="s">
        <v>78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20"/>
    </row>
    <row r="73" spans="1:21" ht="12.75">
      <c r="A73" s="77"/>
      <c r="B73" s="166" t="s">
        <v>79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20"/>
    </row>
    <row r="74" spans="1:21" ht="12.75">
      <c r="A74" s="77"/>
      <c r="B74" s="166" t="s">
        <v>56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20"/>
    </row>
    <row r="75" spans="1:21" ht="12.75">
      <c r="A75" s="77"/>
      <c r="B75" s="166" t="s">
        <v>80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20"/>
    </row>
    <row r="76" spans="1:21" ht="12.75">
      <c r="A76" s="77"/>
      <c r="B76" s="166" t="s">
        <v>81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20"/>
    </row>
    <row r="77" spans="1:21" ht="12.75">
      <c r="A77" s="77"/>
      <c r="B77" s="166" t="s">
        <v>82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20"/>
    </row>
    <row r="78" spans="1:21" ht="12.75">
      <c r="A78" s="77"/>
      <c r="B78" s="166" t="s">
        <v>83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20"/>
    </row>
    <row r="79" spans="1:21" ht="12.75">
      <c r="A79" s="77"/>
      <c r="B79" s="166" t="s">
        <v>84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20"/>
    </row>
    <row r="80" spans="1:21" ht="12.75">
      <c r="A80" s="77"/>
      <c r="B80" s="166" t="s">
        <v>85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20"/>
    </row>
    <row r="81" spans="1:21" ht="12.75">
      <c r="A81" s="77"/>
      <c r="B81" s="166" t="s">
        <v>62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20"/>
    </row>
    <row r="82" spans="1:21" ht="12.75">
      <c r="A82" s="77"/>
      <c r="B82" s="166" t="s">
        <v>86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20"/>
    </row>
    <row r="83" spans="1:21" ht="12.75">
      <c r="A83" s="77"/>
      <c r="B83" s="166" t="s">
        <v>87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20"/>
    </row>
    <row r="84" spans="1:21" ht="12.75">
      <c r="A84" s="77"/>
      <c r="B84" s="166" t="s">
        <v>88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20"/>
    </row>
    <row r="85" spans="1:21" ht="12.75">
      <c r="A85" s="77"/>
      <c r="B85" s="166" t="s">
        <v>89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20"/>
    </row>
    <row r="86" spans="1:21" ht="12.75">
      <c r="A86" s="77"/>
      <c r="B86" s="166" t="s">
        <v>22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20"/>
    </row>
    <row r="87" spans="1:21" ht="12.75">
      <c r="A87" s="77"/>
      <c r="B87" s="166" t="s">
        <v>90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20"/>
    </row>
    <row r="88" spans="1:21" ht="12.75">
      <c r="A88" s="77"/>
      <c r="B88" s="166" t="s">
        <v>91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20"/>
    </row>
    <row r="89" spans="1:21" ht="12.75">
      <c r="A89" s="77"/>
      <c r="B89" s="166" t="s">
        <v>92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20"/>
    </row>
    <row r="90" spans="1:21" ht="12.75">
      <c r="A90" s="77"/>
      <c r="B90" s="166" t="s">
        <v>93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20"/>
    </row>
    <row r="91" spans="1:21" ht="12.75">
      <c r="A91" s="77"/>
      <c r="B91" s="166" t="s">
        <v>94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20"/>
    </row>
    <row r="92" spans="1:21" ht="12.75">
      <c r="A92" s="77"/>
      <c r="B92" s="166" t="s">
        <v>61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20"/>
    </row>
    <row r="93" spans="1:21" ht="12.75">
      <c r="A93" s="77"/>
      <c r="B93" s="166" t="s">
        <v>95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20"/>
    </row>
    <row r="94" spans="2:21" ht="12.75">
      <c r="B94" s="167" t="s">
        <v>96</v>
      </c>
      <c r="U94" s="20"/>
    </row>
    <row r="95" spans="2:21" ht="12.75">
      <c r="B95" s="167" t="s">
        <v>97</v>
      </c>
      <c r="U95" s="20"/>
    </row>
    <row r="96" ht="12.75">
      <c r="B96" s="167" t="s">
        <v>98</v>
      </c>
    </row>
    <row r="97" ht="12.75">
      <c r="B97" s="167" t="s">
        <v>99</v>
      </c>
    </row>
    <row r="98" ht="12.75">
      <c r="B98" s="167" t="s">
        <v>57</v>
      </c>
    </row>
    <row r="99" ht="12.75">
      <c r="B99" s="167" t="s">
        <v>100</v>
      </c>
    </row>
    <row r="100" ht="12.75">
      <c r="B100" s="167" t="s">
        <v>101</v>
      </c>
    </row>
    <row r="101" ht="12.75">
      <c r="B101" s="167" t="s">
        <v>102</v>
      </c>
    </row>
    <row r="102" ht="12.75">
      <c r="B102" s="167" t="s">
        <v>103</v>
      </c>
    </row>
    <row r="103" ht="12.75">
      <c r="B103" s="167" t="s">
        <v>104</v>
      </c>
    </row>
    <row r="104" ht="12.75">
      <c r="B104" s="167" t="s">
        <v>105</v>
      </c>
    </row>
    <row r="105" ht="12.75">
      <c r="B105" s="167" t="s">
        <v>106</v>
      </c>
    </row>
    <row r="106" ht="12.75">
      <c r="B106" s="167" t="s">
        <v>107</v>
      </c>
    </row>
    <row r="107" ht="12.75">
      <c r="B107" s="167" t="s">
        <v>108</v>
      </c>
    </row>
    <row r="108" ht="12.75">
      <c r="B108" s="167" t="s">
        <v>109</v>
      </c>
    </row>
    <row r="109" ht="12.75">
      <c r="B109" s="167" t="s">
        <v>110</v>
      </c>
    </row>
    <row r="110" ht="12.75">
      <c r="B110" s="167" t="s">
        <v>111</v>
      </c>
    </row>
    <row r="111" ht="12.75">
      <c r="B111" s="167" t="s">
        <v>112</v>
      </c>
    </row>
    <row r="112" ht="12.75">
      <c r="B112" s="167" t="s">
        <v>113</v>
      </c>
    </row>
    <row r="113" ht="12.75">
      <c r="B113" s="167" t="s">
        <v>114</v>
      </c>
    </row>
    <row r="114" ht="12.75">
      <c r="B114" s="167" t="s">
        <v>115</v>
      </c>
    </row>
  </sheetData>
  <sheetProtection selectLockedCells="1"/>
  <mergeCells count="59">
    <mergeCell ref="B48:S48"/>
    <mergeCell ref="C16:H16"/>
    <mergeCell ref="B26:S26"/>
    <mergeCell ref="B46:S46"/>
    <mergeCell ref="B47:S47"/>
    <mergeCell ref="N31:Q31"/>
    <mergeCell ref="I33:L33"/>
    <mergeCell ref="N33:Q33"/>
    <mergeCell ref="I34:L34"/>
    <mergeCell ref="N34:Q34"/>
    <mergeCell ref="N13:Q13"/>
    <mergeCell ref="N14:Q14"/>
    <mergeCell ref="B3:S3"/>
    <mergeCell ref="B5:S5"/>
    <mergeCell ref="B6:S6"/>
    <mergeCell ref="F13:H13"/>
    <mergeCell ref="C13:E14"/>
    <mergeCell ref="I13:L13"/>
    <mergeCell ref="F14:H14"/>
    <mergeCell ref="I14:L14"/>
    <mergeCell ref="C10:E11"/>
    <mergeCell ref="F10:H10"/>
    <mergeCell ref="I10:L10"/>
    <mergeCell ref="N10:Q10"/>
    <mergeCell ref="F11:H11"/>
    <mergeCell ref="I11:L11"/>
    <mergeCell ref="N11:Q11"/>
    <mergeCell ref="C7:E8"/>
    <mergeCell ref="F7:H7"/>
    <mergeCell ref="I7:L7"/>
    <mergeCell ref="N7:Q7"/>
    <mergeCell ref="F8:H8"/>
    <mergeCell ref="I8:L8"/>
    <mergeCell ref="N8:Q8"/>
    <mergeCell ref="C36:H36"/>
    <mergeCell ref="F27:H27"/>
    <mergeCell ref="F30:H30"/>
    <mergeCell ref="C30:E31"/>
    <mergeCell ref="C33:E34"/>
    <mergeCell ref="F33:H33"/>
    <mergeCell ref="F34:H34"/>
    <mergeCell ref="F31:H31"/>
    <mergeCell ref="N27:Q27"/>
    <mergeCell ref="N28:Q28"/>
    <mergeCell ref="I28:L28"/>
    <mergeCell ref="F28:H28"/>
    <mergeCell ref="I27:L27"/>
    <mergeCell ref="I30:L30"/>
    <mergeCell ref="N30:Q30"/>
    <mergeCell ref="C38:E38"/>
    <mergeCell ref="F38:H38"/>
    <mergeCell ref="I38:K38"/>
    <mergeCell ref="L38:N38"/>
    <mergeCell ref="C18:E18"/>
    <mergeCell ref="F18:H18"/>
    <mergeCell ref="I18:K18"/>
    <mergeCell ref="L18:N18"/>
    <mergeCell ref="I31:L31"/>
    <mergeCell ref="C27:E28"/>
  </mergeCells>
  <conditionalFormatting sqref="B21:B24 B41:B44">
    <cfRule type="expression" priority="1" dxfId="1" stopIfTrue="1">
      <formula>(R21=1)</formula>
    </cfRule>
  </conditionalFormatting>
  <conditionalFormatting sqref="R21:R24 R41:R44">
    <cfRule type="expression" priority="2" dxfId="0" stopIfTrue="1">
      <formula>$R21=1</formula>
    </cfRule>
  </conditionalFormatting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B114"/>
  <sheetViews>
    <sheetView showGridLines="0" showRowColHeaders="0" showZeros="0" zoomScale="75" zoomScaleNormal="75" zoomScalePageLayoutView="0" workbookViewId="0" topLeftCell="A1">
      <selection activeCell="I4" sqref="I4"/>
    </sheetView>
  </sheetViews>
  <sheetFormatPr defaultColWidth="0" defaultRowHeight="12.75"/>
  <cols>
    <col min="1" max="1" width="4.57421875" style="0" customWidth="1"/>
    <col min="2" max="2" width="20.28125" style="0" customWidth="1"/>
    <col min="3" max="19" width="6.421875" style="0" customWidth="1"/>
    <col min="20" max="16384" width="5.7109375" style="0" hidden="1" customWidth="1"/>
  </cols>
  <sheetData>
    <row r="1" spans="1:20" s="11" customFormat="1" ht="4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0"/>
    </row>
    <row r="2" spans="1:20" ht="135" customHeight="1" thickBot="1">
      <c r="A2" s="2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66"/>
      <c r="T2" s="20"/>
    </row>
    <row r="3" spans="1:20" s="13" customFormat="1" ht="33.75" customHeight="1" thickTop="1">
      <c r="A3" s="22"/>
      <c r="B3" s="228">
        <f>'Draw - Inters'!B3:S3</f>
        <v>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61"/>
      <c r="T3" s="67"/>
    </row>
    <row r="4" spans="1:20" ht="19.5" customHeight="1">
      <c r="A4" s="21"/>
      <c r="B4" s="14"/>
      <c r="C4" s="14"/>
      <c r="D4" s="14"/>
      <c r="E4" s="14"/>
      <c r="F4" s="14"/>
      <c r="G4" s="14"/>
      <c r="H4" s="14"/>
      <c r="I4" s="200"/>
      <c r="J4" s="14"/>
      <c r="K4" s="14"/>
      <c r="L4" s="14"/>
      <c r="M4" s="14"/>
      <c r="N4" s="14"/>
      <c r="O4" s="14"/>
      <c r="P4" s="14"/>
      <c r="Q4" s="14"/>
      <c r="R4" s="14"/>
      <c r="S4" s="62"/>
      <c r="T4" s="20"/>
    </row>
    <row r="5" spans="1:20" ht="39.75" customHeight="1">
      <c r="A5" s="21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63"/>
      <c r="T5" s="20"/>
    </row>
    <row r="6" spans="1:20" ht="47.25" customHeight="1" thickBot="1">
      <c r="A6" s="21"/>
      <c r="B6" s="221" t="str">
        <f>C16</f>
        <v>SENIOR GIRLS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62"/>
      <c r="T6" s="20"/>
    </row>
    <row r="7" spans="1:20" ht="19.5" customHeight="1" thickTop="1">
      <c r="A7" s="21"/>
      <c r="C7" s="217" t="s">
        <v>26</v>
      </c>
      <c r="D7" s="216"/>
      <c r="E7" s="216"/>
      <c r="F7" s="216" t="s">
        <v>24</v>
      </c>
      <c r="G7" s="216"/>
      <c r="H7" s="216"/>
      <c r="I7" s="212">
        <f>B21</f>
        <v>0</v>
      </c>
      <c r="J7" s="213"/>
      <c r="K7" s="213"/>
      <c r="L7" s="213"/>
      <c r="M7" s="71" t="s">
        <v>9</v>
      </c>
      <c r="N7" s="239">
        <f>B22</f>
        <v>0</v>
      </c>
      <c r="O7" s="239"/>
      <c r="P7" s="239"/>
      <c r="Q7" s="240"/>
      <c r="R7" s="16"/>
      <c r="S7" s="64"/>
      <c r="T7" s="20"/>
    </row>
    <row r="8" spans="1:20" ht="19.5" customHeight="1" thickBot="1">
      <c r="A8" s="21"/>
      <c r="C8" s="218"/>
      <c r="D8" s="219"/>
      <c r="E8" s="219"/>
      <c r="F8" s="219" t="s">
        <v>25</v>
      </c>
      <c r="G8" s="219"/>
      <c r="H8" s="219"/>
      <c r="I8" s="207">
        <f>B23</f>
        <v>0</v>
      </c>
      <c r="J8" s="208"/>
      <c r="K8" s="208"/>
      <c r="L8" s="208"/>
      <c r="M8" s="72" t="s">
        <v>9</v>
      </c>
      <c r="N8" s="209">
        <f>B24</f>
        <v>0</v>
      </c>
      <c r="O8" s="209"/>
      <c r="P8" s="209"/>
      <c r="Q8" s="210"/>
      <c r="R8" s="16"/>
      <c r="S8" s="64"/>
      <c r="T8" s="20"/>
    </row>
    <row r="9" spans="1:20" ht="8.25" customHeight="1" thickBot="1" thickTop="1">
      <c r="A9" s="21"/>
      <c r="C9" s="73"/>
      <c r="D9" s="74"/>
      <c r="E9" s="74"/>
      <c r="F9" s="74"/>
      <c r="G9" s="74"/>
      <c r="H9" s="74"/>
      <c r="I9" s="74"/>
      <c r="J9" s="15"/>
      <c r="K9" s="74"/>
      <c r="L9" s="74"/>
      <c r="M9" s="74"/>
      <c r="N9" s="75"/>
      <c r="O9" s="74"/>
      <c r="P9" s="76"/>
      <c r="Q9" s="76"/>
      <c r="R9" s="16"/>
      <c r="S9" s="64"/>
      <c r="T9" s="20"/>
    </row>
    <row r="10" spans="1:20" ht="19.5" customHeight="1" thickTop="1">
      <c r="A10" s="21"/>
      <c r="C10" s="217" t="s">
        <v>27</v>
      </c>
      <c r="D10" s="216"/>
      <c r="E10" s="216"/>
      <c r="F10" s="216" t="s">
        <v>24</v>
      </c>
      <c r="G10" s="216"/>
      <c r="H10" s="216"/>
      <c r="I10" s="212">
        <f>B21</f>
        <v>0</v>
      </c>
      <c r="J10" s="213"/>
      <c r="K10" s="213"/>
      <c r="L10" s="213"/>
      <c r="M10" s="71" t="s">
        <v>9</v>
      </c>
      <c r="N10" s="214">
        <f>B23</f>
        <v>0</v>
      </c>
      <c r="O10" s="214"/>
      <c r="P10" s="214"/>
      <c r="Q10" s="215"/>
      <c r="R10" s="16"/>
      <c r="S10" s="64"/>
      <c r="T10" s="20"/>
    </row>
    <row r="11" spans="1:20" ht="19.5" customHeight="1" thickBot="1">
      <c r="A11" s="21"/>
      <c r="C11" s="218"/>
      <c r="D11" s="219"/>
      <c r="E11" s="219"/>
      <c r="F11" s="219" t="s">
        <v>25</v>
      </c>
      <c r="G11" s="219"/>
      <c r="H11" s="219"/>
      <c r="I11" s="237">
        <f>B22</f>
        <v>0</v>
      </c>
      <c r="J11" s="238"/>
      <c r="K11" s="238"/>
      <c r="L11" s="238"/>
      <c r="M11" s="72" t="s">
        <v>9</v>
      </c>
      <c r="N11" s="209">
        <f>B24</f>
        <v>0</v>
      </c>
      <c r="O11" s="209"/>
      <c r="P11" s="209"/>
      <c r="Q11" s="210"/>
      <c r="R11" s="16"/>
      <c r="S11" s="64"/>
      <c r="T11" s="20"/>
    </row>
    <row r="12" spans="1:20" ht="8.25" customHeight="1" thickBot="1" thickTop="1">
      <c r="A12" s="21"/>
      <c r="C12" s="73"/>
      <c r="D12" s="74"/>
      <c r="E12" s="74"/>
      <c r="F12" s="75"/>
      <c r="G12" s="75"/>
      <c r="H12" s="75"/>
      <c r="I12" s="74"/>
      <c r="J12" s="15"/>
      <c r="K12" s="74"/>
      <c r="L12" s="74"/>
      <c r="M12" s="74"/>
      <c r="N12" s="75"/>
      <c r="O12" s="74"/>
      <c r="P12" s="76"/>
      <c r="Q12" s="76"/>
      <c r="R12" s="16"/>
      <c r="S12" s="64"/>
      <c r="T12" s="20"/>
    </row>
    <row r="13" spans="1:20" ht="19.5" customHeight="1" thickTop="1">
      <c r="A13" s="21"/>
      <c r="C13" s="217" t="s">
        <v>28</v>
      </c>
      <c r="D13" s="216"/>
      <c r="E13" s="216"/>
      <c r="F13" s="216" t="s">
        <v>24</v>
      </c>
      <c r="G13" s="216"/>
      <c r="H13" s="216"/>
      <c r="I13" s="212">
        <f>B21</f>
        <v>0</v>
      </c>
      <c r="J13" s="213"/>
      <c r="K13" s="213"/>
      <c r="L13" s="213"/>
      <c r="M13" s="71" t="s">
        <v>9</v>
      </c>
      <c r="N13" s="214">
        <f>B24</f>
        <v>0</v>
      </c>
      <c r="O13" s="214"/>
      <c r="P13" s="214"/>
      <c r="Q13" s="215"/>
      <c r="R13" s="16"/>
      <c r="S13" s="64"/>
      <c r="T13" s="20"/>
    </row>
    <row r="14" spans="1:20" ht="19.5" customHeight="1" thickBot="1">
      <c r="A14" s="21"/>
      <c r="C14" s="218"/>
      <c r="D14" s="219"/>
      <c r="E14" s="219"/>
      <c r="F14" s="219" t="s">
        <v>25</v>
      </c>
      <c r="G14" s="219"/>
      <c r="H14" s="219"/>
      <c r="I14" s="237">
        <f>B22</f>
        <v>0</v>
      </c>
      <c r="J14" s="238"/>
      <c r="K14" s="238"/>
      <c r="L14" s="238"/>
      <c r="M14" s="72" t="s">
        <v>9</v>
      </c>
      <c r="N14" s="209">
        <f>B23</f>
        <v>0</v>
      </c>
      <c r="O14" s="209"/>
      <c r="P14" s="209"/>
      <c r="Q14" s="210"/>
      <c r="R14" s="16"/>
      <c r="S14" s="64"/>
      <c r="T14" s="20"/>
    </row>
    <row r="15" spans="1:20" ht="30.75" customHeight="1" thickTop="1">
      <c r="A15" s="21"/>
      <c r="S15" s="21"/>
      <c r="T15" s="20"/>
    </row>
    <row r="16" spans="1:20" ht="20.25" customHeight="1">
      <c r="A16" s="21"/>
      <c r="C16" s="211" t="s">
        <v>4</v>
      </c>
      <c r="D16" s="211"/>
      <c r="E16" s="211"/>
      <c r="F16" s="211"/>
      <c r="G16" s="211"/>
      <c r="H16" s="211"/>
      <c r="S16" s="21"/>
      <c r="T16" s="20"/>
    </row>
    <row r="17" spans="1:20" ht="9" customHeight="1" thickBot="1">
      <c r="A17" s="21"/>
      <c r="B17" s="1"/>
      <c r="F17" s="53" t="s">
        <v>15</v>
      </c>
      <c r="S17" s="21"/>
      <c r="T17" s="20"/>
    </row>
    <row r="18" spans="1:20" ht="17.25" customHeight="1" thickBot="1" thickTop="1">
      <c r="A18" s="21"/>
      <c r="C18" s="241" t="str">
        <f>"v "&amp;B21</f>
        <v>v </v>
      </c>
      <c r="D18" s="242"/>
      <c r="E18" s="243"/>
      <c r="F18" s="230" t="str">
        <f>"v "&amp;B22</f>
        <v>v </v>
      </c>
      <c r="G18" s="231"/>
      <c r="H18" s="232"/>
      <c r="I18" s="222" t="str">
        <f>"v "&amp;B23</f>
        <v>v </v>
      </c>
      <c r="J18" s="223"/>
      <c r="K18" s="224"/>
      <c r="L18" s="222" t="str">
        <f>"v "&amp;B24</f>
        <v>v </v>
      </c>
      <c r="M18" s="223"/>
      <c r="N18" s="224"/>
      <c r="S18" s="21"/>
      <c r="T18" s="20"/>
    </row>
    <row r="19" spans="1:22" s="2" customFormat="1" ht="11.25" customHeight="1" thickBot="1" thickTop="1">
      <c r="A19" s="23"/>
      <c r="C19" s="184" t="s">
        <v>0</v>
      </c>
      <c r="D19" s="185" t="s">
        <v>13</v>
      </c>
      <c r="E19" s="185" t="s">
        <v>14</v>
      </c>
      <c r="F19" s="25" t="s">
        <v>0</v>
      </c>
      <c r="G19" s="26" t="s">
        <v>13</v>
      </c>
      <c r="H19" s="26" t="s">
        <v>14</v>
      </c>
      <c r="I19" s="26" t="s">
        <v>0</v>
      </c>
      <c r="J19" s="26" t="s">
        <v>13</v>
      </c>
      <c r="K19" s="26" t="s">
        <v>14</v>
      </c>
      <c r="L19" s="25" t="s">
        <v>0</v>
      </c>
      <c r="M19" s="26" t="s">
        <v>13</v>
      </c>
      <c r="N19" s="27" t="s">
        <v>14</v>
      </c>
      <c r="O19" s="26" t="s">
        <v>0</v>
      </c>
      <c r="P19" s="26" t="s">
        <v>13</v>
      </c>
      <c r="Q19" s="26" t="s">
        <v>14</v>
      </c>
      <c r="R19" s="28" t="s">
        <v>3</v>
      </c>
      <c r="S19" s="21"/>
      <c r="T19" s="20"/>
      <c r="U19"/>
      <c r="V19"/>
    </row>
    <row r="20" spans="1:22" s="2" customFormat="1" ht="11.25" customHeight="1" thickBot="1" thickTop="1">
      <c r="A20" s="23"/>
      <c r="C20" s="186" t="s">
        <v>1</v>
      </c>
      <c r="D20" s="187" t="s">
        <v>2</v>
      </c>
      <c r="E20" s="187" t="s">
        <v>2</v>
      </c>
      <c r="F20" s="29" t="s">
        <v>1</v>
      </c>
      <c r="G20" s="30" t="s">
        <v>2</v>
      </c>
      <c r="H20" s="30" t="s">
        <v>2</v>
      </c>
      <c r="I20" s="30" t="s">
        <v>1</v>
      </c>
      <c r="J20" s="30" t="s">
        <v>2</v>
      </c>
      <c r="K20" s="30" t="s">
        <v>2</v>
      </c>
      <c r="L20" s="29" t="s">
        <v>1</v>
      </c>
      <c r="M20" s="30" t="s">
        <v>2</v>
      </c>
      <c r="N20" s="31" t="s">
        <v>2</v>
      </c>
      <c r="O20" s="30" t="s">
        <v>1</v>
      </c>
      <c r="P20" s="30" t="s">
        <v>2</v>
      </c>
      <c r="Q20" s="30" t="s">
        <v>2</v>
      </c>
      <c r="R20" s="32"/>
      <c r="S20" s="21"/>
      <c r="T20" s="33"/>
      <c r="U20" s="34"/>
      <c r="V20"/>
    </row>
    <row r="21" spans="1:28" ht="17.25" customHeight="1" thickTop="1">
      <c r="A21" s="21"/>
      <c r="B21" s="203"/>
      <c r="C21" s="3"/>
      <c r="D21" s="4"/>
      <c r="E21" s="4"/>
      <c r="F21" s="176"/>
      <c r="G21" s="177"/>
      <c r="H21" s="177"/>
      <c r="I21" s="178"/>
      <c r="J21" s="179"/>
      <c r="K21" s="179"/>
      <c r="L21" s="178"/>
      <c r="M21" s="179"/>
      <c r="N21" s="179"/>
      <c r="O21" s="180">
        <f>SUM(W21:AB21)</f>
        <v>0</v>
      </c>
      <c r="P21" s="181">
        <f>G21+J21+M21</f>
        <v>0</v>
      </c>
      <c r="Q21" s="182">
        <f>H21+K21+N21</f>
        <v>0</v>
      </c>
      <c r="R21" s="183"/>
      <c r="S21" s="21"/>
      <c r="T21" s="36" t="s">
        <v>15</v>
      </c>
      <c r="U21" s="37" t="s">
        <v>15</v>
      </c>
      <c r="W21" s="38">
        <f>IF(F21="Win",1,0)</f>
        <v>0</v>
      </c>
      <c r="X21" s="39">
        <f>IF(F21="Draw",0.5,0)</f>
        <v>0</v>
      </c>
      <c r="Y21" s="39">
        <f>IF(I21="Win",1,0)</f>
        <v>0</v>
      </c>
      <c r="Z21" s="39">
        <f>IF(I21="Draw",0.5,0)</f>
        <v>0</v>
      </c>
      <c r="AA21" s="39">
        <f>IF(L21="Win",1,0)</f>
        <v>0</v>
      </c>
      <c r="AB21" s="40">
        <f>IF(L21="Draw",0.5,0)</f>
        <v>0</v>
      </c>
    </row>
    <row r="22" spans="1:28" ht="17.25" customHeight="1">
      <c r="A22" s="21"/>
      <c r="B22" s="204"/>
      <c r="C22" s="170">
        <f>IF(F21="","",LOOKUP(F21,T20:U24))</f>
      </c>
      <c r="D22" s="171">
        <f>IF(G21="",0,6-G21)</f>
        <v>0</v>
      </c>
      <c r="E22" s="172"/>
      <c r="F22" s="8" t="s">
        <v>16</v>
      </c>
      <c r="G22" s="122"/>
      <c r="H22" s="122"/>
      <c r="I22" s="70"/>
      <c r="J22" s="121"/>
      <c r="K22" s="120"/>
      <c r="L22" s="70"/>
      <c r="M22" s="120"/>
      <c r="N22" s="120"/>
      <c r="O22" s="113">
        <f>SUM(W22:AB22)</f>
        <v>0</v>
      </c>
      <c r="P22" s="114">
        <f>D22+J22+M22</f>
        <v>0</v>
      </c>
      <c r="Q22" s="115">
        <f>E22+K22+N22</f>
        <v>0</v>
      </c>
      <c r="R22" s="41"/>
      <c r="S22" s="21"/>
      <c r="T22" s="36" t="s">
        <v>1</v>
      </c>
      <c r="U22" s="37" t="s">
        <v>0</v>
      </c>
      <c r="W22" s="42">
        <f>IF(C22="Win",1,0)</f>
        <v>0</v>
      </c>
      <c r="X22" s="43">
        <f>IF(C22="Draw",0.5,0)</f>
        <v>0</v>
      </c>
      <c r="Y22" s="43">
        <f>IF(I22="Win",1,0)</f>
        <v>0</v>
      </c>
      <c r="Z22" s="43">
        <f>IF(I22="Draw",0.5,0)</f>
        <v>0</v>
      </c>
      <c r="AA22" s="43">
        <f>IF(L22="Win",1,0)</f>
        <v>0</v>
      </c>
      <c r="AB22" s="44">
        <f>IF(L22="Draw",0.5,0)</f>
        <v>0</v>
      </c>
    </row>
    <row r="23" spans="1:28" ht="17.25" customHeight="1">
      <c r="A23" s="21"/>
      <c r="B23" s="204"/>
      <c r="C23" s="170">
        <f>IF(I21="","",LOOKUP(I21,T20:U24))</f>
      </c>
      <c r="D23" s="171">
        <f>IF(J21="",0,6-J21)</f>
        <v>0</v>
      </c>
      <c r="E23" s="172"/>
      <c r="F23" s="9">
        <f>IF(I22="","",LOOKUP(I22,T20:U24))</f>
      </c>
      <c r="G23" s="126">
        <f>IF(J22="",0,6-J22)</f>
        <v>0</v>
      </c>
      <c r="H23" s="120"/>
      <c r="I23" s="5"/>
      <c r="J23" s="122"/>
      <c r="K23" s="122"/>
      <c r="L23" s="70"/>
      <c r="M23" s="120"/>
      <c r="N23" s="120"/>
      <c r="O23" s="113">
        <f>SUM(W23:AB23)</f>
        <v>0</v>
      </c>
      <c r="P23" s="114">
        <f>D23+G23+M23</f>
        <v>0</v>
      </c>
      <c r="Q23" s="115">
        <f>E23+H23+N23</f>
        <v>0</v>
      </c>
      <c r="R23" s="41"/>
      <c r="S23" s="21"/>
      <c r="T23" s="45" t="s">
        <v>0</v>
      </c>
      <c r="U23" s="46" t="s">
        <v>1</v>
      </c>
      <c r="W23" s="42">
        <f>IF(C23="Win",1,0)</f>
        <v>0</v>
      </c>
      <c r="X23" s="43">
        <f>IF(C23="Draw",0.5,0)</f>
        <v>0</v>
      </c>
      <c r="Y23" s="43">
        <f>IF(F23="Win",1,0)</f>
        <v>0</v>
      </c>
      <c r="Z23" s="43">
        <f>IF(F23="Draw",0.5,0)</f>
        <v>0</v>
      </c>
      <c r="AA23" s="43">
        <f>IF(L23="Win",1,0)</f>
        <v>0</v>
      </c>
      <c r="AB23" s="44">
        <f>IF(L23="Draw",0.5,0)</f>
        <v>0</v>
      </c>
    </row>
    <row r="24" spans="1:28" ht="17.25" customHeight="1" thickBot="1">
      <c r="A24" s="21"/>
      <c r="B24" s="205"/>
      <c r="C24" s="173">
        <f>IF(L21="","",LOOKUP(L21,T20:U24))</f>
      </c>
      <c r="D24" s="174">
        <f>IF(M21="",0,6-M21)</f>
        <v>0</v>
      </c>
      <c r="E24" s="175"/>
      <c r="F24" s="10">
        <f>IF(L22="","",LOOKUP(L22,T20:U24))</f>
      </c>
      <c r="G24" s="123">
        <f>IF(M22="",0,6-M22)</f>
        <v>0</v>
      </c>
      <c r="H24" s="127"/>
      <c r="I24" s="10">
        <f>IF(L23="","",LOOKUP(L23,T20:U24))</f>
      </c>
      <c r="J24" s="123">
        <f>IF(M23="",0,6-M23)</f>
        <v>0</v>
      </c>
      <c r="K24" s="124"/>
      <c r="L24" s="6"/>
      <c r="M24" s="6"/>
      <c r="N24" s="6"/>
      <c r="O24" s="116">
        <f>SUM(W24:AB24)</f>
        <v>0</v>
      </c>
      <c r="P24" s="117">
        <f>D24+G24+J24</f>
        <v>0</v>
      </c>
      <c r="Q24" s="118">
        <f>E24+H24+K24</f>
        <v>0</v>
      </c>
      <c r="R24" s="47"/>
      <c r="S24" s="21"/>
      <c r="T24" s="48"/>
      <c r="U24" s="49"/>
      <c r="W24" s="50">
        <f>IF(C24="Win",1,0)</f>
        <v>0</v>
      </c>
      <c r="X24" s="51">
        <f>IF(C24="Draw",0.5,0)</f>
        <v>0</v>
      </c>
      <c r="Y24" s="51">
        <f>IF(F24="Win",1,0)</f>
        <v>0</v>
      </c>
      <c r="Z24" s="51">
        <f>IF(F24="Draw",0.5,0)</f>
        <v>0</v>
      </c>
      <c r="AA24" s="51">
        <f>IF(I24="Win",1,0)</f>
        <v>0</v>
      </c>
      <c r="AB24" s="52">
        <f>IF(I24="Draw",0.5,0)</f>
        <v>0</v>
      </c>
    </row>
    <row r="25" spans="1:20" ht="54" customHeight="1" thickTop="1">
      <c r="A25" s="21"/>
      <c r="B25" t="s">
        <v>16</v>
      </c>
      <c r="P25" s="7"/>
      <c r="Q25" s="7"/>
      <c r="R25" s="7"/>
      <c r="S25" s="21"/>
      <c r="T25" s="20"/>
    </row>
    <row r="26" spans="1:20" ht="47.25" customHeight="1" thickBot="1">
      <c r="A26" s="21"/>
      <c r="B26" s="221" t="str">
        <f>C36</f>
        <v>SENIOR BOYS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62"/>
      <c r="T26" s="20"/>
    </row>
    <row r="27" spans="1:20" ht="19.5" customHeight="1" thickTop="1">
      <c r="A27" s="21"/>
      <c r="B27" t="s">
        <v>16</v>
      </c>
      <c r="C27" s="217" t="s">
        <v>26</v>
      </c>
      <c r="D27" s="216"/>
      <c r="E27" s="216"/>
      <c r="F27" s="216" t="s">
        <v>29</v>
      </c>
      <c r="G27" s="216"/>
      <c r="H27" s="216"/>
      <c r="I27" s="212">
        <f>B41</f>
        <v>0</v>
      </c>
      <c r="J27" s="213"/>
      <c r="K27" s="213"/>
      <c r="L27" s="213"/>
      <c r="M27" s="71" t="s">
        <v>9</v>
      </c>
      <c r="N27" s="214">
        <f>B42</f>
        <v>0</v>
      </c>
      <c r="O27" s="214"/>
      <c r="P27" s="214"/>
      <c r="Q27" s="215"/>
      <c r="R27" s="16"/>
      <c r="S27" s="64"/>
      <c r="T27" s="20"/>
    </row>
    <row r="28" spans="1:20" ht="19.5" customHeight="1" thickBot="1">
      <c r="A28" s="21"/>
      <c r="B28" t="s">
        <v>16</v>
      </c>
      <c r="C28" s="218"/>
      <c r="D28" s="219"/>
      <c r="E28" s="219"/>
      <c r="F28" s="219" t="s">
        <v>30</v>
      </c>
      <c r="G28" s="219"/>
      <c r="H28" s="219"/>
      <c r="I28" s="207">
        <f>B43</f>
        <v>0</v>
      </c>
      <c r="J28" s="208"/>
      <c r="K28" s="208"/>
      <c r="L28" s="208"/>
      <c r="M28" s="72" t="s">
        <v>9</v>
      </c>
      <c r="N28" s="209">
        <f>B44</f>
        <v>0</v>
      </c>
      <c r="O28" s="209"/>
      <c r="P28" s="209"/>
      <c r="Q28" s="210"/>
      <c r="R28" s="16"/>
      <c r="S28" s="64"/>
      <c r="T28" s="20"/>
    </row>
    <row r="29" spans="1:20" ht="8.25" customHeight="1" thickBot="1" thickTop="1">
      <c r="A29" s="21"/>
      <c r="B29" t="s">
        <v>16</v>
      </c>
      <c r="C29" s="73"/>
      <c r="D29" s="74"/>
      <c r="E29" s="74"/>
      <c r="F29" s="75"/>
      <c r="G29" s="75"/>
      <c r="H29" s="75"/>
      <c r="I29" s="74"/>
      <c r="J29" s="15"/>
      <c r="K29" s="74"/>
      <c r="L29" s="74"/>
      <c r="M29" s="74"/>
      <c r="N29" s="75"/>
      <c r="O29" s="74"/>
      <c r="P29" s="76"/>
      <c r="Q29" s="76"/>
      <c r="R29" s="16"/>
      <c r="S29" s="64"/>
      <c r="T29" s="20"/>
    </row>
    <row r="30" spans="1:20" ht="19.5" customHeight="1" thickTop="1">
      <c r="A30" s="21"/>
      <c r="B30" t="s">
        <v>16</v>
      </c>
      <c r="C30" s="217" t="s">
        <v>27</v>
      </c>
      <c r="D30" s="216"/>
      <c r="E30" s="216"/>
      <c r="F30" s="216" t="s">
        <v>29</v>
      </c>
      <c r="G30" s="216"/>
      <c r="H30" s="216"/>
      <c r="I30" s="212">
        <f>B41</f>
        <v>0</v>
      </c>
      <c r="J30" s="213"/>
      <c r="K30" s="213"/>
      <c r="L30" s="213"/>
      <c r="M30" s="71" t="s">
        <v>9</v>
      </c>
      <c r="N30" s="214">
        <f>B43</f>
        <v>0</v>
      </c>
      <c r="O30" s="214"/>
      <c r="P30" s="214"/>
      <c r="Q30" s="215"/>
      <c r="R30" s="16"/>
      <c r="S30" s="64"/>
      <c r="T30" s="20"/>
    </row>
    <row r="31" spans="1:20" ht="19.5" customHeight="1" thickBot="1">
      <c r="A31" s="21"/>
      <c r="B31" t="s">
        <v>16</v>
      </c>
      <c r="C31" s="218"/>
      <c r="D31" s="219"/>
      <c r="E31" s="219"/>
      <c r="F31" s="219" t="s">
        <v>30</v>
      </c>
      <c r="G31" s="219"/>
      <c r="H31" s="219"/>
      <c r="I31" s="207">
        <f>B42</f>
        <v>0</v>
      </c>
      <c r="J31" s="208"/>
      <c r="K31" s="208"/>
      <c r="L31" s="208"/>
      <c r="M31" s="72" t="s">
        <v>9</v>
      </c>
      <c r="N31" s="209">
        <f>B44</f>
        <v>0</v>
      </c>
      <c r="O31" s="209"/>
      <c r="P31" s="209"/>
      <c r="Q31" s="210"/>
      <c r="R31" s="16"/>
      <c r="S31" s="64"/>
      <c r="T31" s="20"/>
    </row>
    <row r="32" spans="1:20" ht="7.5" customHeight="1" thickBot="1" thickTop="1">
      <c r="A32" s="21"/>
      <c r="B32" t="s">
        <v>16</v>
      </c>
      <c r="C32" s="73"/>
      <c r="D32" s="74"/>
      <c r="E32" s="74"/>
      <c r="F32" s="75"/>
      <c r="G32" s="75"/>
      <c r="H32" s="75"/>
      <c r="I32" s="74"/>
      <c r="J32" s="15"/>
      <c r="K32" s="74"/>
      <c r="L32" s="74"/>
      <c r="M32" s="74"/>
      <c r="N32" s="75"/>
      <c r="O32" s="74"/>
      <c r="P32" s="76"/>
      <c r="Q32" s="76"/>
      <c r="R32" s="16"/>
      <c r="S32" s="64"/>
      <c r="T32" s="20"/>
    </row>
    <row r="33" spans="1:20" ht="19.5" customHeight="1" thickTop="1">
      <c r="A33" s="21"/>
      <c r="B33" t="s">
        <v>16</v>
      </c>
      <c r="C33" s="217" t="s">
        <v>28</v>
      </c>
      <c r="D33" s="216"/>
      <c r="E33" s="216"/>
      <c r="F33" s="216" t="s">
        <v>29</v>
      </c>
      <c r="G33" s="216"/>
      <c r="H33" s="216"/>
      <c r="I33" s="212">
        <f>B41</f>
        <v>0</v>
      </c>
      <c r="J33" s="213"/>
      <c r="K33" s="213"/>
      <c r="L33" s="213"/>
      <c r="M33" s="71" t="s">
        <v>9</v>
      </c>
      <c r="N33" s="214">
        <f>B44</f>
        <v>0</v>
      </c>
      <c r="O33" s="214"/>
      <c r="P33" s="214"/>
      <c r="Q33" s="215"/>
      <c r="R33" s="16"/>
      <c r="S33" s="64"/>
      <c r="T33" s="20"/>
    </row>
    <row r="34" spans="1:20" ht="19.5" customHeight="1" thickBot="1">
      <c r="A34" s="21"/>
      <c r="B34" t="s">
        <v>16</v>
      </c>
      <c r="C34" s="218"/>
      <c r="D34" s="219"/>
      <c r="E34" s="219"/>
      <c r="F34" s="219" t="s">
        <v>30</v>
      </c>
      <c r="G34" s="219"/>
      <c r="H34" s="219"/>
      <c r="I34" s="207">
        <f>B42</f>
        <v>0</v>
      </c>
      <c r="J34" s="208"/>
      <c r="K34" s="208"/>
      <c r="L34" s="208"/>
      <c r="M34" s="72" t="s">
        <v>9</v>
      </c>
      <c r="N34" s="209">
        <f>B43</f>
        <v>0</v>
      </c>
      <c r="O34" s="209"/>
      <c r="P34" s="209"/>
      <c r="Q34" s="210"/>
      <c r="R34" s="16"/>
      <c r="S34" s="64"/>
      <c r="T34" s="20"/>
    </row>
    <row r="35" spans="1:20" ht="30.75" customHeight="1" thickTop="1">
      <c r="A35" s="21"/>
      <c r="B35" t="s">
        <v>16</v>
      </c>
      <c r="S35" s="21"/>
      <c r="T35" s="20"/>
    </row>
    <row r="36" spans="1:20" ht="20.25" customHeight="1">
      <c r="A36" s="21"/>
      <c r="B36" t="s">
        <v>16</v>
      </c>
      <c r="C36" s="211" t="s">
        <v>20</v>
      </c>
      <c r="D36" s="211"/>
      <c r="E36" s="211"/>
      <c r="F36" s="211"/>
      <c r="G36" s="211"/>
      <c r="H36" s="211"/>
      <c r="S36" s="21"/>
      <c r="T36" s="20"/>
    </row>
    <row r="37" spans="1:20" ht="9" customHeight="1" thickBot="1">
      <c r="A37" s="21"/>
      <c r="B37" s="1" t="s">
        <v>16</v>
      </c>
      <c r="F37" s="53" t="s">
        <v>15</v>
      </c>
      <c r="S37" s="21"/>
      <c r="T37" s="20"/>
    </row>
    <row r="38" spans="1:20" ht="17.25" customHeight="1" thickBot="1" thickTop="1">
      <c r="A38" s="21"/>
      <c r="B38" t="s">
        <v>16</v>
      </c>
      <c r="C38" s="244" t="str">
        <f>"v "&amp;B41</f>
        <v>v </v>
      </c>
      <c r="D38" s="245"/>
      <c r="E38" s="246"/>
      <c r="F38" s="244" t="str">
        <f>"v "&amp;B42</f>
        <v>v </v>
      </c>
      <c r="G38" s="245"/>
      <c r="H38" s="246"/>
      <c r="I38" s="225" t="str">
        <f>"v "&amp;B43</f>
        <v>v </v>
      </c>
      <c r="J38" s="226"/>
      <c r="K38" s="227"/>
      <c r="L38" s="225" t="str">
        <f>"v "&amp;B44</f>
        <v>v </v>
      </c>
      <c r="M38" s="226"/>
      <c r="N38" s="227"/>
      <c r="S38" s="21"/>
      <c r="T38" s="20"/>
    </row>
    <row r="39" spans="1:22" s="2" customFormat="1" ht="11.25" customHeight="1" thickBot="1" thickTop="1">
      <c r="A39" s="23"/>
      <c r="B39" s="2" t="s">
        <v>16</v>
      </c>
      <c r="C39" s="184" t="s">
        <v>0</v>
      </c>
      <c r="D39" s="185" t="s">
        <v>13</v>
      </c>
      <c r="E39" s="185" t="s">
        <v>14</v>
      </c>
      <c r="F39" s="184" t="s">
        <v>0</v>
      </c>
      <c r="G39" s="185" t="s">
        <v>13</v>
      </c>
      <c r="H39" s="185" t="s">
        <v>14</v>
      </c>
      <c r="I39" s="26" t="s">
        <v>0</v>
      </c>
      <c r="J39" s="26" t="s">
        <v>13</v>
      </c>
      <c r="K39" s="26" t="s">
        <v>14</v>
      </c>
      <c r="L39" s="25" t="s">
        <v>0</v>
      </c>
      <c r="M39" s="26" t="s">
        <v>13</v>
      </c>
      <c r="N39" s="27" t="s">
        <v>14</v>
      </c>
      <c r="O39" s="26" t="s">
        <v>0</v>
      </c>
      <c r="P39" s="26" t="s">
        <v>13</v>
      </c>
      <c r="Q39" s="26" t="s">
        <v>14</v>
      </c>
      <c r="R39" s="28" t="s">
        <v>3</v>
      </c>
      <c r="S39" s="21"/>
      <c r="T39" s="20"/>
      <c r="U39"/>
      <c r="V39"/>
    </row>
    <row r="40" spans="1:22" s="2" customFormat="1" ht="11.25" customHeight="1" thickBot="1" thickTop="1">
      <c r="A40" s="23"/>
      <c r="B40" s="2" t="s">
        <v>16</v>
      </c>
      <c r="C40" s="186" t="s">
        <v>1</v>
      </c>
      <c r="D40" s="187" t="s">
        <v>2</v>
      </c>
      <c r="E40" s="187" t="s">
        <v>2</v>
      </c>
      <c r="F40" s="186" t="s">
        <v>1</v>
      </c>
      <c r="G40" s="187" t="s">
        <v>2</v>
      </c>
      <c r="H40" s="187" t="s">
        <v>2</v>
      </c>
      <c r="I40" s="30" t="s">
        <v>1</v>
      </c>
      <c r="J40" s="30" t="s">
        <v>2</v>
      </c>
      <c r="K40" s="30" t="s">
        <v>2</v>
      </c>
      <c r="L40" s="29" t="s">
        <v>1</v>
      </c>
      <c r="M40" s="30" t="s">
        <v>2</v>
      </c>
      <c r="N40" s="31" t="s">
        <v>2</v>
      </c>
      <c r="O40" s="30" t="s">
        <v>1</v>
      </c>
      <c r="P40" s="30" t="s">
        <v>2</v>
      </c>
      <c r="Q40" s="30" t="s">
        <v>2</v>
      </c>
      <c r="R40" s="32"/>
      <c r="S40" s="21"/>
      <c r="T40" s="33"/>
      <c r="U40" s="34"/>
      <c r="V40"/>
    </row>
    <row r="41" spans="1:28" ht="17.25" customHeight="1" thickTop="1">
      <c r="A41" s="21"/>
      <c r="B41" s="206"/>
      <c r="C41" s="3"/>
      <c r="D41" s="128"/>
      <c r="E41" s="128"/>
      <c r="F41" s="176"/>
      <c r="G41" s="177"/>
      <c r="H41" s="177"/>
      <c r="I41" s="178"/>
      <c r="J41" s="179"/>
      <c r="K41" s="179"/>
      <c r="L41" s="178"/>
      <c r="M41" s="179"/>
      <c r="N41" s="179"/>
      <c r="O41" s="180">
        <f>SUM(W41:AB41)</f>
        <v>0</v>
      </c>
      <c r="P41" s="181">
        <f>G41+J41+M41</f>
        <v>0</v>
      </c>
      <c r="Q41" s="182">
        <f>H41+K41+N41</f>
        <v>0</v>
      </c>
      <c r="R41" s="183"/>
      <c r="S41" s="21"/>
      <c r="T41" s="36" t="s">
        <v>15</v>
      </c>
      <c r="U41" s="37" t="s">
        <v>15</v>
      </c>
      <c r="W41" s="38">
        <f>IF(F41="Win",1,0)</f>
        <v>0</v>
      </c>
      <c r="X41" s="39">
        <f>IF(F41="Draw",0.5,0)</f>
        <v>0</v>
      </c>
      <c r="Y41" s="39">
        <f>IF(I41="Win",1,0)</f>
        <v>0</v>
      </c>
      <c r="Z41" s="39">
        <f>IF(I41="Draw",0.5,0)</f>
        <v>0</v>
      </c>
      <c r="AA41" s="39">
        <f>IF(L41="Win",1,0)</f>
        <v>0</v>
      </c>
      <c r="AB41" s="40">
        <f>IF(L41="Draw",0.5,0)</f>
        <v>0</v>
      </c>
    </row>
    <row r="42" spans="1:28" ht="17.25" customHeight="1">
      <c r="A42" s="21"/>
      <c r="B42" s="201"/>
      <c r="C42" s="170">
        <f>IF(F41="","",LOOKUP(F41,T40:U44))</f>
      </c>
      <c r="D42" s="171">
        <f>IF(G41="",0,6-G41)</f>
        <v>0</v>
      </c>
      <c r="E42" s="172"/>
      <c r="F42" s="8" t="s">
        <v>16</v>
      </c>
      <c r="G42" s="122"/>
      <c r="H42" s="122"/>
      <c r="I42" s="188"/>
      <c r="J42" s="189"/>
      <c r="K42" s="172"/>
      <c r="L42" s="188"/>
      <c r="M42" s="172"/>
      <c r="N42" s="172"/>
      <c r="O42" s="190">
        <f>SUM(W42:AB42)</f>
        <v>0</v>
      </c>
      <c r="P42" s="191">
        <f>D42+J42+M42</f>
        <v>0</v>
      </c>
      <c r="Q42" s="192">
        <f>E42+K42+N42</f>
        <v>0</v>
      </c>
      <c r="R42" s="41"/>
      <c r="S42" s="21"/>
      <c r="T42" s="36" t="s">
        <v>1</v>
      </c>
      <c r="U42" s="37" t="s">
        <v>0</v>
      </c>
      <c r="W42" s="42">
        <f>IF(C42="Win",1,0)</f>
        <v>0</v>
      </c>
      <c r="X42" s="43">
        <f>IF(C42="Draw",0.5,0)</f>
        <v>0</v>
      </c>
      <c r="Y42" s="43">
        <f>IF(I42="Win",1,0)</f>
        <v>0</v>
      </c>
      <c r="Z42" s="43">
        <f>IF(I42="Draw",0.5,0)</f>
        <v>0</v>
      </c>
      <c r="AA42" s="43">
        <f>IF(L42="Win",1,0)</f>
        <v>0</v>
      </c>
      <c r="AB42" s="44">
        <f>IF(L42="Draw",0.5,0)</f>
        <v>0</v>
      </c>
    </row>
    <row r="43" spans="1:28" ht="17.25" customHeight="1">
      <c r="A43" s="21"/>
      <c r="B43" s="201"/>
      <c r="C43" s="170">
        <f>IF(I41="","",LOOKUP(I41,T40:U44))</f>
      </c>
      <c r="D43" s="171">
        <f>IF(J41="",0,6-J41)</f>
        <v>0</v>
      </c>
      <c r="E43" s="172"/>
      <c r="F43" s="170">
        <f>IF(I42="","",LOOKUP(I42,T40:U44))</f>
      </c>
      <c r="G43" s="171">
        <f>IF(J42="",0,6-J42)</f>
        <v>0</v>
      </c>
      <c r="H43" s="172"/>
      <c r="I43" s="5"/>
      <c r="J43" s="122"/>
      <c r="K43" s="122"/>
      <c r="L43" s="70"/>
      <c r="M43" s="120"/>
      <c r="N43" s="120"/>
      <c r="O43" s="113">
        <f>SUM(W43:AB43)</f>
        <v>0</v>
      </c>
      <c r="P43" s="114">
        <f>D43+G43+M43</f>
        <v>0</v>
      </c>
      <c r="Q43" s="115">
        <f>E43+H43+N43</f>
        <v>0</v>
      </c>
      <c r="R43" s="41"/>
      <c r="S43" s="21"/>
      <c r="T43" s="45" t="s">
        <v>0</v>
      </c>
      <c r="U43" s="46" t="s">
        <v>1</v>
      </c>
      <c r="W43" s="42">
        <f>IF(C43="Win",1,0)</f>
        <v>0</v>
      </c>
      <c r="X43" s="43">
        <f>IF(C43="Draw",0.5,0)</f>
        <v>0</v>
      </c>
      <c r="Y43" s="43">
        <f>IF(F43="Win",1,0)</f>
        <v>0</v>
      </c>
      <c r="Z43" s="43">
        <f>IF(F43="Draw",0.5,0)</f>
        <v>0</v>
      </c>
      <c r="AA43" s="43">
        <f>IF(L43="Win",1,0)</f>
        <v>0</v>
      </c>
      <c r="AB43" s="44">
        <f>IF(L43="Draw",0.5,0)</f>
        <v>0</v>
      </c>
    </row>
    <row r="44" spans="1:28" ht="17.25" customHeight="1" thickBot="1">
      <c r="A44" s="21"/>
      <c r="B44" s="202"/>
      <c r="C44" s="173">
        <f>IF(L41="","",LOOKUP(L41,T40:U44))</f>
      </c>
      <c r="D44" s="174">
        <f>IF(M41="",0,6-M41)</f>
        <v>0</v>
      </c>
      <c r="E44" s="175"/>
      <c r="F44" s="173">
        <f>IF(L42="","",LOOKUP(L42,T40:U44))</f>
      </c>
      <c r="G44" s="174">
        <f>IF(M42="",0,6-M42)</f>
        <v>0</v>
      </c>
      <c r="H44" s="175"/>
      <c r="I44" s="10">
        <f>IF(L43="","",LOOKUP(L43,T40:U44))</f>
      </c>
      <c r="J44" s="123">
        <f>IF(M43="",0,6-M43)</f>
        <v>0</v>
      </c>
      <c r="K44" s="124"/>
      <c r="L44" s="6"/>
      <c r="M44" s="6"/>
      <c r="N44" s="6"/>
      <c r="O44" s="116">
        <f>SUM(W44:AB44)</f>
        <v>0</v>
      </c>
      <c r="P44" s="117">
        <f>D44+G44+J44</f>
        <v>0</v>
      </c>
      <c r="Q44" s="118">
        <f>E44+H44+K44</f>
        <v>0</v>
      </c>
      <c r="R44" s="47"/>
      <c r="S44" s="21"/>
      <c r="T44" s="48"/>
      <c r="U44" s="49"/>
      <c r="W44" s="50">
        <f>IF(C44="Win",1,0)</f>
        <v>0</v>
      </c>
      <c r="X44" s="51">
        <f>IF(C44="Draw",0.5,0)</f>
        <v>0</v>
      </c>
      <c r="Y44" s="51">
        <f>IF(F44="Win",1,0)</f>
        <v>0</v>
      </c>
      <c r="Z44" s="51">
        <f>IF(F44="Draw",0.5,0)</f>
        <v>0</v>
      </c>
      <c r="AA44" s="51">
        <f>IF(I44="Win",1,0)</f>
        <v>0</v>
      </c>
      <c r="AB44" s="52">
        <f>IF(I44="Draw",0.5,0)</f>
        <v>0</v>
      </c>
    </row>
    <row r="45" spans="1:28" ht="17.25" customHeight="1" thickTop="1">
      <c r="A45" s="21"/>
      <c r="B45" s="54" t="s">
        <v>16</v>
      </c>
      <c r="C45" s="55"/>
      <c r="D45" s="55"/>
      <c r="E45" s="56"/>
      <c r="F45" s="56"/>
      <c r="G45" s="55"/>
      <c r="H45" s="56"/>
      <c r="I45" s="55"/>
      <c r="J45" s="55"/>
      <c r="K45" s="56"/>
      <c r="L45" s="60"/>
      <c r="M45" s="60"/>
      <c r="N45" s="60"/>
      <c r="O45" s="57"/>
      <c r="P45" s="56"/>
      <c r="Q45" s="56"/>
      <c r="R45" s="19"/>
      <c r="S45" s="21"/>
      <c r="T45" s="68"/>
      <c r="U45" s="58"/>
      <c r="W45" s="59"/>
      <c r="X45" s="59"/>
      <c r="Y45" s="59"/>
      <c r="Z45" s="59"/>
      <c r="AA45" s="59"/>
      <c r="AB45" s="59"/>
    </row>
    <row r="46" spans="1:20" ht="17.25" customHeight="1">
      <c r="A46" s="21"/>
      <c r="B46" s="220" t="s">
        <v>10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65"/>
      <c r="T46" s="20"/>
    </row>
    <row r="47" spans="1:20" ht="17.25" customHeight="1">
      <c r="A47" s="21"/>
      <c r="B47" s="220" t="s">
        <v>11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65"/>
      <c r="T47" s="20"/>
    </row>
    <row r="48" spans="1:20" ht="17.25" customHeight="1">
      <c r="A48" s="21"/>
      <c r="B48" s="220" t="s">
        <v>12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65"/>
      <c r="T48" s="20"/>
    </row>
    <row r="49" spans="1:20" ht="12.75">
      <c r="A49" s="21"/>
      <c r="B49" s="21" t="s">
        <v>16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0"/>
    </row>
    <row r="50" spans="1:20" ht="12.75">
      <c r="A50" s="21"/>
      <c r="B50" s="168" t="s">
        <v>64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0"/>
    </row>
    <row r="51" spans="1:20" ht="12.75">
      <c r="A51" s="21"/>
      <c r="B51" s="168" t="s">
        <v>65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0"/>
    </row>
    <row r="52" spans="1:20" ht="12.75">
      <c r="A52" s="21"/>
      <c r="B52" s="168" t="s">
        <v>34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0"/>
    </row>
    <row r="53" spans="1:20" ht="12.75">
      <c r="A53" s="21"/>
      <c r="B53" s="168" t="s">
        <v>23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0"/>
    </row>
    <row r="54" spans="1:20" ht="12.75">
      <c r="A54" s="21"/>
      <c r="B54" s="168" t="s">
        <v>66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0"/>
    </row>
    <row r="55" spans="1:20" ht="12.75">
      <c r="A55" s="21"/>
      <c r="B55" s="168" t="s">
        <v>67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0"/>
    </row>
    <row r="56" spans="1:20" ht="12.75">
      <c r="A56" s="21"/>
      <c r="B56" s="168" t="s">
        <v>68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0"/>
    </row>
    <row r="57" spans="1:20" ht="12.75">
      <c r="A57" s="21"/>
      <c r="B57" s="168" t="s">
        <v>55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0"/>
    </row>
    <row r="58" spans="1:20" ht="12.75">
      <c r="A58" s="21"/>
      <c r="B58" s="168" t="s">
        <v>69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0"/>
    </row>
    <row r="59" spans="1:20" ht="12.75">
      <c r="A59" s="21"/>
      <c r="B59" s="168" t="s">
        <v>63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0"/>
    </row>
    <row r="60" spans="1:20" ht="12.75">
      <c r="A60" s="21"/>
      <c r="B60" s="168" t="s">
        <v>70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0"/>
    </row>
    <row r="61" spans="1:20" ht="12.75">
      <c r="A61" s="21"/>
      <c r="B61" s="168" t="s">
        <v>59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0"/>
    </row>
    <row r="62" spans="1:20" ht="12.75">
      <c r="A62" s="21"/>
      <c r="B62" s="168" t="s">
        <v>71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0"/>
    </row>
    <row r="63" spans="1:20" ht="12.75">
      <c r="A63" s="21"/>
      <c r="B63" s="168" t="s">
        <v>72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0"/>
    </row>
    <row r="64" spans="1:20" ht="12.75">
      <c r="A64" s="21"/>
      <c r="B64" s="168" t="s">
        <v>73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0"/>
    </row>
    <row r="65" spans="1:20" ht="12.75">
      <c r="A65" s="21"/>
      <c r="B65" s="168" t="s">
        <v>74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0"/>
    </row>
    <row r="66" spans="1:20" ht="12.75">
      <c r="A66" s="21"/>
      <c r="B66" s="168" t="s">
        <v>58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0"/>
    </row>
    <row r="67" spans="1:20" ht="12.75">
      <c r="A67" s="21"/>
      <c r="B67" s="168" t="s">
        <v>60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0"/>
    </row>
    <row r="68" spans="1:20" ht="12.75">
      <c r="A68" s="21"/>
      <c r="B68" s="168" t="s">
        <v>75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0"/>
    </row>
    <row r="69" spans="1:20" ht="12.75">
      <c r="A69" s="21"/>
      <c r="B69" s="168" t="s">
        <v>8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0"/>
    </row>
    <row r="70" spans="1:20" ht="12.75">
      <c r="A70" s="21"/>
      <c r="B70" s="168" t="s">
        <v>76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0"/>
    </row>
    <row r="71" spans="1:20" ht="12.75">
      <c r="A71" s="21"/>
      <c r="B71" s="168" t="s">
        <v>77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0"/>
    </row>
    <row r="72" spans="1:20" ht="12.75">
      <c r="A72" s="21"/>
      <c r="B72" s="168" t="s">
        <v>78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0"/>
    </row>
    <row r="73" spans="1:20" ht="12.75">
      <c r="A73" s="21"/>
      <c r="B73" s="168" t="s">
        <v>79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0"/>
    </row>
    <row r="74" spans="1:20" ht="12.75">
      <c r="A74" s="21"/>
      <c r="B74" s="168" t="s">
        <v>56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0"/>
    </row>
    <row r="75" spans="1:20" ht="12.75">
      <c r="A75" s="21"/>
      <c r="B75" s="168" t="s">
        <v>80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0"/>
    </row>
    <row r="76" spans="1:20" ht="12.75">
      <c r="A76" s="21"/>
      <c r="B76" s="168" t="s">
        <v>81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0"/>
    </row>
    <row r="77" spans="1:20" ht="12.75">
      <c r="A77" s="21"/>
      <c r="B77" s="168" t="s">
        <v>82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0"/>
    </row>
    <row r="78" spans="1:20" ht="12.75">
      <c r="A78" s="21"/>
      <c r="B78" s="168" t="s">
        <v>83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0"/>
    </row>
    <row r="79" spans="1:20" ht="12.75">
      <c r="A79" s="21"/>
      <c r="B79" s="168" t="s">
        <v>84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0"/>
    </row>
    <row r="80" spans="1:20" ht="12.75">
      <c r="A80" s="21"/>
      <c r="B80" s="168" t="s">
        <v>85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0"/>
    </row>
    <row r="81" spans="1:20" ht="12.75">
      <c r="A81" s="21"/>
      <c r="B81" s="168" t="s">
        <v>62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0"/>
    </row>
    <row r="82" spans="1:20" ht="12.75">
      <c r="A82" s="21"/>
      <c r="B82" s="168" t="s">
        <v>86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0"/>
    </row>
    <row r="83" spans="1:20" ht="12.75">
      <c r="A83" s="21"/>
      <c r="B83" s="168" t="s">
        <v>87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0"/>
    </row>
    <row r="84" spans="1:20" ht="12.75">
      <c r="A84" s="21"/>
      <c r="B84" s="168" t="s">
        <v>88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0"/>
    </row>
    <row r="85" spans="1:20" ht="12.75">
      <c r="A85" s="21"/>
      <c r="B85" s="168" t="s">
        <v>89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0"/>
    </row>
    <row r="86" spans="1:20" ht="12.75">
      <c r="A86" s="21"/>
      <c r="B86" s="168" t="s">
        <v>22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0"/>
    </row>
    <row r="87" spans="1:20" ht="12.75">
      <c r="A87" s="21"/>
      <c r="B87" s="168" t="s">
        <v>90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0"/>
    </row>
    <row r="88" spans="1:20" ht="12.75">
      <c r="A88" s="21"/>
      <c r="B88" s="168" t="s">
        <v>91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0"/>
    </row>
    <row r="89" spans="1:20" ht="12.75">
      <c r="A89" s="21"/>
      <c r="B89" s="168" t="s">
        <v>92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0"/>
    </row>
    <row r="90" spans="1:20" ht="12.75">
      <c r="A90" s="21"/>
      <c r="B90" s="168" t="s">
        <v>93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0"/>
    </row>
    <row r="91" spans="1:20" ht="12.75">
      <c r="A91" s="21"/>
      <c r="B91" s="168" t="s">
        <v>94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0"/>
    </row>
    <row r="92" spans="1:20" ht="12.75">
      <c r="A92" s="21"/>
      <c r="B92" s="168" t="s">
        <v>61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0"/>
    </row>
    <row r="93" spans="1:20" ht="12.75">
      <c r="A93" s="21"/>
      <c r="B93" s="168" t="s">
        <v>95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0"/>
    </row>
    <row r="94" spans="2:20" ht="12.75">
      <c r="B94" s="169" t="s">
        <v>96</v>
      </c>
      <c r="T94" s="20"/>
    </row>
    <row r="95" spans="2:20" ht="12.75">
      <c r="B95" s="169" t="s">
        <v>97</v>
      </c>
      <c r="T95" s="20"/>
    </row>
    <row r="96" ht="12.75">
      <c r="B96" s="169" t="s">
        <v>98</v>
      </c>
    </row>
    <row r="97" ht="12.75">
      <c r="B97" s="169" t="s">
        <v>99</v>
      </c>
    </row>
    <row r="98" ht="12.75">
      <c r="B98" s="169" t="s">
        <v>57</v>
      </c>
    </row>
    <row r="99" ht="12.75">
      <c r="B99" s="169" t="s">
        <v>100</v>
      </c>
    </row>
    <row r="100" ht="12.75">
      <c r="B100" s="169" t="s">
        <v>101</v>
      </c>
    </row>
    <row r="101" ht="12.75">
      <c r="B101" s="169" t="s">
        <v>102</v>
      </c>
    </row>
    <row r="102" ht="12.75">
      <c r="B102" s="169" t="s">
        <v>103</v>
      </c>
    </row>
    <row r="103" ht="12.75">
      <c r="B103" s="169" t="s">
        <v>104</v>
      </c>
    </row>
    <row r="104" ht="12.75">
      <c r="B104" s="169" t="s">
        <v>105</v>
      </c>
    </row>
    <row r="105" ht="12.75">
      <c r="B105" s="169" t="s">
        <v>106</v>
      </c>
    </row>
    <row r="106" ht="12.75">
      <c r="B106" s="169" t="s">
        <v>107</v>
      </c>
    </row>
    <row r="107" ht="12.75">
      <c r="B107" s="169" t="s">
        <v>108</v>
      </c>
    </row>
    <row r="108" ht="12.75">
      <c r="B108" s="169" t="s">
        <v>109</v>
      </c>
    </row>
    <row r="109" ht="12.75">
      <c r="B109" s="169" t="s">
        <v>110</v>
      </c>
    </row>
    <row r="110" ht="12.75">
      <c r="B110" s="169" t="s">
        <v>111</v>
      </c>
    </row>
    <row r="111" ht="12.75">
      <c r="B111" s="169" t="s">
        <v>112</v>
      </c>
    </row>
    <row r="112" ht="12.75">
      <c r="B112" s="169" t="s">
        <v>113</v>
      </c>
    </row>
    <row r="113" ht="12.75">
      <c r="B113" s="169" t="s">
        <v>114</v>
      </c>
    </row>
    <row r="114" ht="12.75">
      <c r="B114" s="169" t="s">
        <v>115</v>
      </c>
    </row>
  </sheetData>
  <sheetProtection selectLockedCells="1"/>
  <mergeCells count="59">
    <mergeCell ref="I18:K18"/>
    <mergeCell ref="L18:N18"/>
    <mergeCell ref="C38:E38"/>
    <mergeCell ref="F38:H38"/>
    <mergeCell ref="I38:K38"/>
    <mergeCell ref="L38:N38"/>
    <mergeCell ref="I31:L31"/>
    <mergeCell ref="C27:E28"/>
    <mergeCell ref="N27:Q27"/>
    <mergeCell ref="N28:Q28"/>
    <mergeCell ref="I28:L28"/>
    <mergeCell ref="F28:H28"/>
    <mergeCell ref="I27:L27"/>
    <mergeCell ref="I30:L30"/>
    <mergeCell ref="N30:Q30"/>
    <mergeCell ref="F27:H27"/>
    <mergeCell ref="F30:H30"/>
    <mergeCell ref="C30:E31"/>
    <mergeCell ref="C33:E34"/>
    <mergeCell ref="F33:H33"/>
    <mergeCell ref="F34:H34"/>
    <mergeCell ref="F31:H31"/>
    <mergeCell ref="C7:E8"/>
    <mergeCell ref="F7:H7"/>
    <mergeCell ref="F11:H11"/>
    <mergeCell ref="C18:E18"/>
    <mergeCell ref="F18:H18"/>
    <mergeCell ref="I7:L7"/>
    <mergeCell ref="N7:Q7"/>
    <mergeCell ref="F8:H8"/>
    <mergeCell ref="I8:L8"/>
    <mergeCell ref="N8:Q8"/>
    <mergeCell ref="N10:Q10"/>
    <mergeCell ref="I11:L11"/>
    <mergeCell ref="N11:Q11"/>
    <mergeCell ref="I14:L14"/>
    <mergeCell ref="C10:E11"/>
    <mergeCell ref="F10:H10"/>
    <mergeCell ref="I10:L10"/>
    <mergeCell ref="B47:R47"/>
    <mergeCell ref="B48:R48"/>
    <mergeCell ref="B26:R26"/>
    <mergeCell ref="C16:H16"/>
    <mergeCell ref="N31:Q31"/>
    <mergeCell ref="I33:L33"/>
    <mergeCell ref="N33:Q33"/>
    <mergeCell ref="I34:L34"/>
    <mergeCell ref="N34:Q34"/>
    <mergeCell ref="C36:H36"/>
    <mergeCell ref="B3:R3"/>
    <mergeCell ref="B5:R5"/>
    <mergeCell ref="B6:R6"/>
    <mergeCell ref="B46:R46"/>
    <mergeCell ref="N13:Q13"/>
    <mergeCell ref="N14:Q14"/>
    <mergeCell ref="F13:H13"/>
    <mergeCell ref="C13:E14"/>
    <mergeCell ref="I13:L13"/>
    <mergeCell ref="F14:H14"/>
  </mergeCells>
  <conditionalFormatting sqref="B21:B24 B41:B44">
    <cfRule type="expression" priority="1" dxfId="1" stopIfTrue="1">
      <formula>(R21=1)</formula>
    </cfRule>
  </conditionalFormatting>
  <conditionalFormatting sqref="R21:R24 R41:R44">
    <cfRule type="expression" priority="2" dxfId="0" stopIfTrue="1">
      <formula>$R21=1</formula>
    </cfRule>
  </conditionalFormatting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O29"/>
  <sheetViews>
    <sheetView showGridLines="0" showRowColHeaders="0" zoomScale="50" zoomScaleNormal="50" zoomScalePageLayoutView="0" workbookViewId="0" topLeftCell="A1">
      <selection activeCell="Q11" sqref="Q11"/>
    </sheetView>
  </sheetViews>
  <sheetFormatPr defaultColWidth="0" defaultRowHeight="12.75"/>
  <cols>
    <col min="1" max="1" width="9.140625" style="0" customWidth="1"/>
    <col min="2" max="2" width="2.28125" style="0" customWidth="1"/>
    <col min="3" max="28" width="2.421875" style="0" customWidth="1"/>
    <col min="29" max="29" width="2.57421875" style="0" customWidth="1"/>
    <col min="30" max="55" width="2.421875" style="0" customWidth="1"/>
    <col min="56" max="56" width="2.8515625" style="0" customWidth="1"/>
    <col min="57" max="91" width="2.421875" style="0" customWidth="1"/>
    <col min="92" max="93" width="9.140625" style="0" customWidth="1"/>
    <col min="94" max="254" width="0" style="0" hidden="1" customWidth="1"/>
    <col min="255" max="16384" width="9.140625" style="0" hidden="1" customWidth="1"/>
  </cols>
  <sheetData>
    <row r="1" spans="1:93" ht="62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</row>
    <row r="2" spans="1:93" ht="12.75">
      <c r="A2" s="21"/>
      <c r="B2" s="20"/>
      <c r="C2" s="20"/>
      <c r="D2" s="20"/>
      <c r="E2" s="20"/>
      <c r="F2" s="20"/>
      <c r="G2" s="20"/>
      <c r="H2" s="20"/>
      <c r="I2" s="20"/>
      <c r="X2" s="132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6"/>
      <c r="CO2" s="21"/>
    </row>
    <row r="3" spans="1:93" s="95" customFormat="1" ht="37.5" customHeight="1">
      <c r="A3" s="104"/>
      <c r="B3" s="146"/>
      <c r="C3" s="147"/>
      <c r="D3" s="147"/>
      <c r="E3" s="147"/>
      <c r="F3" s="147"/>
      <c r="G3" s="147"/>
      <c r="H3" s="147"/>
      <c r="I3" s="147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139"/>
      <c r="Y3" s="94"/>
      <c r="Z3" s="250" t="s">
        <v>35</v>
      </c>
      <c r="AA3" s="251"/>
      <c r="AB3" s="251"/>
      <c r="AC3" s="251"/>
      <c r="AD3" s="251"/>
      <c r="AE3" s="252"/>
      <c r="AF3" s="94"/>
      <c r="AG3" s="93"/>
      <c r="AH3" s="94"/>
      <c r="AI3" s="250" t="s">
        <v>36</v>
      </c>
      <c r="AJ3" s="251"/>
      <c r="AK3" s="251"/>
      <c r="AL3" s="251"/>
      <c r="AM3" s="251"/>
      <c r="AN3" s="252"/>
      <c r="AO3" s="94"/>
      <c r="AP3" s="93"/>
      <c r="AQ3" s="94"/>
      <c r="AR3" s="250" t="s">
        <v>37</v>
      </c>
      <c r="AS3" s="251"/>
      <c r="AT3" s="251"/>
      <c r="AU3" s="251"/>
      <c r="AV3" s="251"/>
      <c r="AW3" s="252"/>
      <c r="AX3" s="94"/>
      <c r="AY3" s="93"/>
      <c r="AZ3" s="94"/>
      <c r="BA3" s="250" t="s">
        <v>38</v>
      </c>
      <c r="BB3" s="251"/>
      <c r="BC3" s="251"/>
      <c r="BD3" s="251"/>
      <c r="BE3" s="251"/>
      <c r="BF3" s="252"/>
      <c r="BG3" s="94"/>
      <c r="BH3" s="93"/>
      <c r="BI3" s="94"/>
      <c r="BJ3" s="250" t="s">
        <v>39</v>
      </c>
      <c r="BK3" s="251"/>
      <c r="BL3" s="251"/>
      <c r="BM3" s="251"/>
      <c r="BN3" s="251"/>
      <c r="BO3" s="252"/>
      <c r="BP3" s="94"/>
      <c r="BQ3" s="93"/>
      <c r="BR3" s="94"/>
      <c r="BS3" s="250" t="s">
        <v>40</v>
      </c>
      <c r="BT3" s="251"/>
      <c r="BU3" s="251"/>
      <c r="BV3" s="251"/>
      <c r="BW3" s="251"/>
      <c r="BX3" s="252"/>
      <c r="BY3" s="94"/>
      <c r="BZ3" s="140"/>
      <c r="CF3" s="93"/>
      <c r="CG3" s="93"/>
      <c r="CH3" s="93"/>
      <c r="CI3" s="93"/>
      <c r="CJ3" s="93"/>
      <c r="CK3" s="93"/>
      <c r="CL3" s="93"/>
      <c r="CM3" s="93"/>
      <c r="CO3" s="104"/>
    </row>
    <row r="4" spans="1:93" ht="37.5" customHeight="1">
      <c r="A4" s="21"/>
      <c r="B4" s="20"/>
      <c r="C4" s="148"/>
      <c r="D4" s="148"/>
      <c r="E4" s="148"/>
      <c r="F4" s="148"/>
      <c r="G4" s="148"/>
      <c r="H4" s="148"/>
      <c r="I4" s="148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134"/>
      <c r="Y4" s="97"/>
      <c r="Z4" s="98"/>
      <c r="AA4" s="98"/>
      <c r="AB4" s="99"/>
      <c r="AC4" s="100"/>
      <c r="AD4" s="98"/>
      <c r="AE4" s="98"/>
      <c r="AF4" s="97"/>
      <c r="AG4" s="96"/>
      <c r="AH4" s="97"/>
      <c r="AI4" s="98"/>
      <c r="AJ4" s="98"/>
      <c r="AK4" s="99"/>
      <c r="AL4" s="100"/>
      <c r="AM4" s="98"/>
      <c r="AN4" s="98"/>
      <c r="AO4" s="97"/>
      <c r="AP4" s="96"/>
      <c r="AQ4" s="97"/>
      <c r="AR4" s="98"/>
      <c r="AS4" s="98"/>
      <c r="AT4" s="99"/>
      <c r="AU4" s="100"/>
      <c r="AV4" s="98"/>
      <c r="AW4" s="98"/>
      <c r="AX4" s="97"/>
      <c r="AY4" s="96"/>
      <c r="AZ4" s="97"/>
      <c r="BA4" s="98"/>
      <c r="BB4" s="98"/>
      <c r="BC4" s="99"/>
      <c r="BD4" s="100"/>
      <c r="BE4" s="98"/>
      <c r="BF4" s="98"/>
      <c r="BG4" s="97"/>
      <c r="BH4" s="96"/>
      <c r="BI4" s="97"/>
      <c r="BJ4" s="98"/>
      <c r="BK4" s="98"/>
      <c r="BL4" s="99"/>
      <c r="BM4" s="100"/>
      <c r="BN4" s="98"/>
      <c r="BO4" s="98"/>
      <c r="BP4" s="97"/>
      <c r="BQ4" s="96"/>
      <c r="BR4" s="97"/>
      <c r="BS4" s="98"/>
      <c r="BT4" s="98"/>
      <c r="BU4" s="99"/>
      <c r="BV4" s="100"/>
      <c r="BW4" s="98"/>
      <c r="BX4" s="98"/>
      <c r="BY4" s="97"/>
      <c r="BZ4" s="138"/>
      <c r="CF4" s="96"/>
      <c r="CG4" s="96"/>
      <c r="CH4" s="96"/>
      <c r="CI4" s="96"/>
      <c r="CJ4" s="96"/>
      <c r="CK4" s="96"/>
      <c r="CL4" s="96"/>
      <c r="CM4" s="96"/>
      <c r="CO4" s="21"/>
    </row>
    <row r="5" spans="1:93" ht="37.5" customHeight="1">
      <c r="A5" s="21"/>
      <c r="B5" s="20"/>
      <c r="C5" s="148"/>
      <c r="D5" s="148"/>
      <c r="E5" s="148"/>
      <c r="F5" s="148"/>
      <c r="G5" s="148"/>
      <c r="H5" s="148"/>
      <c r="I5" s="148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134"/>
      <c r="Y5" s="97"/>
      <c r="Z5" s="100"/>
      <c r="AA5" s="98"/>
      <c r="AB5" s="99"/>
      <c r="AC5" s="100"/>
      <c r="AD5" s="98"/>
      <c r="AE5" s="99"/>
      <c r="AF5" s="97"/>
      <c r="AG5" s="96"/>
      <c r="AH5" s="97"/>
      <c r="AI5" s="100"/>
      <c r="AJ5" s="98"/>
      <c r="AK5" s="99"/>
      <c r="AL5" s="100"/>
      <c r="AM5" s="98"/>
      <c r="AN5" s="99"/>
      <c r="AO5" s="97"/>
      <c r="AP5" s="96"/>
      <c r="AQ5" s="97"/>
      <c r="AR5" s="100"/>
      <c r="AS5" s="98"/>
      <c r="AT5" s="99"/>
      <c r="AU5" s="100"/>
      <c r="AV5" s="98"/>
      <c r="AW5" s="99"/>
      <c r="AX5" s="97"/>
      <c r="AY5" s="96"/>
      <c r="AZ5" s="97"/>
      <c r="BA5" s="100"/>
      <c r="BB5" s="98"/>
      <c r="BC5" s="99"/>
      <c r="BD5" s="100"/>
      <c r="BE5" s="98"/>
      <c r="BF5" s="99"/>
      <c r="BG5" s="97"/>
      <c r="BH5" s="96"/>
      <c r="BI5" s="97"/>
      <c r="BJ5" s="100"/>
      <c r="BK5" s="98"/>
      <c r="BL5" s="99"/>
      <c r="BM5" s="100"/>
      <c r="BN5" s="98"/>
      <c r="BO5" s="99"/>
      <c r="BP5" s="97"/>
      <c r="BQ5" s="96"/>
      <c r="BR5" s="97"/>
      <c r="BS5" s="100"/>
      <c r="BT5" s="98"/>
      <c r="BU5" s="99"/>
      <c r="BV5" s="100"/>
      <c r="BW5" s="98"/>
      <c r="BX5" s="99"/>
      <c r="BY5" s="97"/>
      <c r="BZ5" s="138"/>
      <c r="CF5" s="96"/>
      <c r="CG5" s="96"/>
      <c r="CH5" s="96"/>
      <c r="CI5" s="96"/>
      <c r="CJ5" s="96"/>
      <c r="CK5" s="96"/>
      <c r="CL5" s="96"/>
      <c r="CM5" s="96"/>
      <c r="CO5" s="21"/>
    </row>
    <row r="6" spans="1:93" ht="37.5" customHeight="1">
      <c r="A6" s="21"/>
      <c r="B6" s="20"/>
      <c r="C6" s="148"/>
      <c r="D6" s="148"/>
      <c r="E6" s="148"/>
      <c r="F6" s="148"/>
      <c r="G6" s="148"/>
      <c r="H6" s="148"/>
      <c r="I6" s="148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134"/>
      <c r="Y6" s="101"/>
      <c r="Z6" s="247"/>
      <c r="AA6" s="248"/>
      <c r="AB6" s="248"/>
      <c r="AC6" s="248"/>
      <c r="AD6" s="248"/>
      <c r="AE6" s="249"/>
      <c r="AF6" s="101"/>
      <c r="AG6" s="96"/>
      <c r="AH6" s="101"/>
      <c r="AI6" s="247"/>
      <c r="AJ6" s="248"/>
      <c r="AK6" s="248"/>
      <c r="AL6" s="248"/>
      <c r="AM6" s="248"/>
      <c r="AN6" s="249"/>
      <c r="AO6" s="101"/>
      <c r="AP6" s="96"/>
      <c r="AQ6" s="101"/>
      <c r="AR6" s="247"/>
      <c r="AS6" s="248"/>
      <c r="AT6" s="248"/>
      <c r="AU6" s="248"/>
      <c r="AV6" s="248"/>
      <c r="AW6" s="249"/>
      <c r="AX6" s="101"/>
      <c r="AY6" s="96"/>
      <c r="AZ6" s="101"/>
      <c r="BA6" s="247"/>
      <c r="BB6" s="248"/>
      <c r="BC6" s="248"/>
      <c r="BD6" s="248"/>
      <c r="BE6" s="248"/>
      <c r="BF6" s="249"/>
      <c r="BG6" s="101"/>
      <c r="BH6" s="96"/>
      <c r="BI6" s="101"/>
      <c r="BJ6" s="247"/>
      <c r="BK6" s="248"/>
      <c r="BL6" s="248"/>
      <c r="BM6" s="248"/>
      <c r="BN6" s="248"/>
      <c r="BO6" s="249"/>
      <c r="BP6" s="101"/>
      <c r="BQ6" s="96"/>
      <c r="BR6" s="101"/>
      <c r="BS6" s="247"/>
      <c r="BT6" s="248"/>
      <c r="BU6" s="248"/>
      <c r="BV6" s="248"/>
      <c r="BW6" s="248"/>
      <c r="BX6" s="249"/>
      <c r="BY6" s="101"/>
      <c r="BZ6" s="138"/>
      <c r="CF6" s="96"/>
      <c r="CG6" s="96"/>
      <c r="CH6" s="96"/>
      <c r="CI6" s="96"/>
      <c r="CJ6" s="96"/>
      <c r="CK6" s="96"/>
      <c r="CL6" s="96"/>
      <c r="CM6" s="96"/>
      <c r="CO6" s="21"/>
    </row>
    <row r="7" spans="1:93" ht="12" customHeight="1">
      <c r="A7" s="21"/>
      <c r="B7" s="20"/>
      <c r="C7" s="148"/>
      <c r="D7" s="148"/>
      <c r="E7" s="148"/>
      <c r="F7" s="148"/>
      <c r="G7" s="148"/>
      <c r="H7" s="148"/>
      <c r="I7" s="148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129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1"/>
      <c r="CF7" s="96"/>
      <c r="CG7" s="96"/>
      <c r="CH7" s="96"/>
      <c r="CI7" s="96"/>
      <c r="CJ7" s="96"/>
      <c r="CK7" s="96"/>
      <c r="CL7" s="96"/>
      <c r="CM7" s="96"/>
      <c r="CO7" s="21"/>
    </row>
    <row r="8" spans="1:93" ht="37.5" customHeight="1">
      <c r="A8" s="21"/>
      <c r="B8" s="20"/>
      <c r="C8" s="148"/>
      <c r="D8" s="148"/>
      <c r="E8" s="148"/>
      <c r="F8" s="148"/>
      <c r="G8" s="148"/>
      <c r="H8" s="148"/>
      <c r="I8" s="148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141"/>
      <c r="Y8" s="96"/>
      <c r="Z8" s="96"/>
      <c r="AA8" s="96"/>
      <c r="AB8" s="96"/>
      <c r="AC8" s="96"/>
      <c r="AD8" s="96"/>
      <c r="AE8" s="96"/>
      <c r="AF8" s="96"/>
      <c r="AH8" s="96"/>
      <c r="AI8" s="96"/>
      <c r="AJ8" s="96"/>
      <c r="AK8" s="96"/>
      <c r="AL8" s="96"/>
      <c r="AM8" s="96"/>
      <c r="AN8" s="96"/>
      <c r="AO8" s="96"/>
      <c r="AQ8" s="96"/>
      <c r="AR8" s="96"/>
      <c r="AS8" s="96"/>
      <c r="AT8" s="96"/>
      <c r="AU8" s="96"/>
      <c r="AV8" s="96"/>
      <c r="AW8" s="96"/>
      <c r="AX8" s="96"/>
      <c r="AZ8" s="96"/>
      <c r="BA8" s="96"/>
      <c r="BB8" s="96"/>
      <c r="BC8" s="96"/>
      <c r="BD8" s="96"/>
      <c r="BE8" s="96"/>
      <c r="BF8" s="96"/>
      <c r="BG8" s="96"/>
      <c r="BI8" s="96"/>
      <c r="BJ8" s="96"/>
      <c r="BK8" s="96"/>
      <c r="BL8" s="96"/>
      <c r="BM8" s="96"/>
      <c r="BN8" s="96"/>
      <c r="BO8" s="96"/>
      <c r="BP8" s="96"/>
      <c r="BR8" s="96"/>
      <c r="BS8" s="96"/>
      <c r="BT8" s="96"/>
      <c r="BU8" s="96"/>
      <c r="BV8" s="96"/>
      <c r="BW8" s="96"/>
      <c r="BX8" s="96"/>
      <c r="BY8" s="96"/>
      <c r="BZ8" s="142"/>
      <c r="CF8" s="96"/>
      <c r="CG8" s="96"/>
      <c r="CH8" s="96"/>
      <c r="CI8" s="96"/>
      <c r="CJ8" s="96"/>
      <c r="CK8" s="96"/>
      <c r="CL8" s="96"/>
      <c r="CM8" s="96"/>
      <c r="CO8" s="21"/>
    </row>
    <row r="9" spans="1:93" ht="12" customHeight="1">
      <c r="A9" s="21"/>
      <c r="B9" s="149"/>
      <c r="C9" s="150"/>
      <c r="D9" s="150"/>
      <c r="E9" s="150"/>
      <c r="F9" s="150"/>
      <c r="G9" s="150"/>
      <c r="H9" s="150"/>
      <c r="I9" s="150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6"/>
      <c r="BA9" s="132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6"/>
      <c r="CO9" s="21"/>
    </row>
    <row r="10" spans="1:93" s="18" customFormat="1" ht="37.5" customHeight="1">
      <c r="A10" s="105"/>
      <c r="B10" s="151"/>
      <c r="C10" s="152"/>
      <c r="D10" s="253" t="s">
        <v>41</v>
      </c>
      <c r="E10" s="254"/>
      <c r="F10" s="254"/>
      <c r="G10" s="254"/>
      <c r="H10" s="254"/>
      <c r="I10" s="255"/>
      <c r="J10" s="102"/>
      <c r="K10" s="103"/>
      <c r="L10" s="102"/>
      <c r="M10" s="256" t="s">
        <v>42</v>
      </c>
      <c r="N10" s="257"/>
      <c r="O10" s="257"/>
      <c r="P10" s="257"/>
      <c r="Q10" s="257"/>
      <c r="R10" s="258"/>
      <c r="S10" s="102"/>
      <c r="T10" s="103"/>
      <c r="U10" s="102"/>
      <c r="V10" s="256" t="s">
        <v>43</v>
      </c>
      <c r="W10" s="257"/>
      <c r="X10" s="257"/>
      <c r="Y10" s="257"/>
      <c r="Z10" s="257"/>
      <c r="AA10" s="258"/>
      <c r="AB10" s="102"/>
      <c r="AC10" s="103"/>
      <c r="AD10" s="102"/>
      <c r="AE10" s="256" t="s">
        <v>44</v>
      </c>
      <c r="AF10" s="257"/>
      <c r="AG10" s="257"/>
      <c r="AH10" s="257"/>
      <c r="AI10" s="257"/>
      <c r="AJ10" s="258"/>
      <c r="AK10" s="102"/>
      <c r="AL10" s="103"/>
      <c r="AM10" s="102"/>
      <c r="AN10" s="256" t="s">
        <v>45</v>
      </c>
      <c r="AO10" s="257"/>
      <c r="AP10" s="257"/>
      <c r="AQ10" s="257"/>
      <c r="AR10" s="257"/>
      <c r="AS10" s="258"/>
      <c r="AT10" s="102"/>
      <c r="AU10" s="137"/>
      <c r="AV10" s="103"/>
      <c r="AW10" s="103"/>
      <c r="AX10" s="103"/>
      <c r="AY10" s="103"/>
      <c r="AZ10" s="103"/>
      <c r="BA10" s="133"/>
      <c r="BB10" s="102"/>
      <c r="BC10" s="256" t="s">
        <v>46</v>
      </c>
      <c r="BD10" s="257"/>
      <c r="BE10" s="257"/>
      <c r="BF10" s="257"/>
      <c r="BG10" s="257"/>
      <c r="BH10" s="258"/>
      <c r="BI10" s="102"/>
      <c r="BJ10" s="103"/>
      <c r="BK10" s="102"/>
      <c r="BL10" s="256" t="s">
        <v>47</v>
      </c>
      <c r="BM10" s="257"/>
      <c r="BN10" s="257"/>
      <c r="BO10" s="257"/>
      <c r="BP10" s="257"/>
      <c r="BQ10" s="258"/>
      <c r="BR10" s="102"/>
      <c r="BS10" s="103"/>
      <c r="BT10" s="102"/>
      <c r="BU10" s="256" t="s">
        <v>48</v>
      </c>
      <c r="BV10" s="257"/>
      <c r="BW10" s="257"/>
      <c r="BX10" s="257"/>
      <c r="BY10" s="257"/>
      <c r="BZ10" s="258"/>
      <c r="CA10" s="102"/>
      <c r="CB10" s="103"/>
      <c r="CC10" s="102"/>
      <c r="CD10" s="256" t="s">
        <v>49</v>
      </c>
      <c r="CE10" s="257"/>
      <c r="CF10" s="257"/>
      <c r="CG10" s="257"/>
      <c r="CH10" s="257"/>
      <c r="CI10" s="258"/>
      <c r="CJ10" s="102"/>
      <c r="CK10" s="137"/>
      <c r="CO10" s="105"/>
    </row>
    <row r="11" spans="1:93" ht="37.5" customHeight="1">
      <c r="A11" s="21"/>
      <c r="B11" s="153"/>
      <c r="C11" s="154"/>
      <c r="D11" s="155"/>
      <c r="E11" s="155"/>
      <c r="F11" s="156"/>
      <c r="G11" s="157"/>
      <c r="H11" s="155"/>
      <c r="I11" s="155"/>
      <c r="J11" s="97"/>
      <c r="K11" s="96"/>
      <c r="L11" s="97"/>
      <c r="M11" s="98"/>
      <c r="N11" s="98"/>
      <c r="O11" s="99"/>
      <c r="P11" s="100"/>
      <c r="Q11" s="98"/>
      <c r="R11" s="98"/>
      <c r="S11" s="97"/>
      <c r="T11" s="96"/>
      <c r="U11" s="97"/>
      <c r="V11" s="98"/>
      <c r="W11" s="98"/>
      <c r="X11" s="99"/>
      <c r="Y11" s="100"/>
      <c r="Z11" s="98"/>
      <c r="AA11" s="98"/>
      <c r="AB11" s="97"/>
      <c r="AC11" s="96"/>
      <c r="AD11" s="97"/>
      <c r="AE11" s="98"/>
      <c r="AF11" s="98"/>
      <c r="AG11" s="99"/>
      <c r="AH11" s="100"/>
      <c r="AI11" s="98"/>
      <c r="AJ11" s="98"/>
      <c r="AK11" s="97"/>
      <c r="AL11" s="96"/>
      <c r="AM11" s="97"/>
      <c r="AN11" s="98"/>
      <c r="AO11" s="98"/>
      <c r="AP11" s="99"/>
      <c r="AQ11" s="100"/>
      <c r="AR11" s="98"/>
      <c r="AS11" s="98"/>
      <c r="AT11" s="97"/>
      <c r="AU11" s="138"/>
      <c r="AV11" s="96"/>
      <c r="AW11" s="96"/>
      <c r="AX11" s="96"/>
      <c r="AY11" s="96"/>
      <c r="AZ11" s="96"/>
      <c r="BA11" s="134"/>
      <c r="BB11" s="97"/>
      <c r="BC11" s="98"/>
      <c r="BD11" s="98"/>
      <c r="BE11" s="99"/>
      <c r="BF11" s="100"/>
      <c r="BG11" s="98"/>
      <c r="BH11" s="98"/>
      <c r="BI11" s="97"/>
      <c r="BJ11" s="96"/>
      <c r="BK11" s="97"/>
      <c r="BL11" s="98"/>
      <c r="BM11" s="98"/>
      <c r="BN11" s="99"/>
      <c r="BO11" s="100"/>
      <c r="BP11" s="98"/>
      <c r="BQ11" s="98"/>
      <c r="BR11" s="97"/>
      <c r="BS11" s="96"/>
      <c r="BT11" s="97"/>
      <c r="BU11" s="98"/>
      <c r="BV11" s="98"/>
      <c r="BW11" s="99"/>
      <c r="BX11" s="100"/>
      <c r="BY11" s="98"/>
      <c r="BZ11" s="98"/>
      <c r="CA11" s="97"/>
      <c r="CB11" s="96"/>
      <c r="CC11" s="97"/>
      <c r="CD11" s="98"/>
      <c r="CE11" s="98"/>
      <c r="CF11" s="99"/>
      <c r="CG11" s="100"/>
      <c r="CH11" s="98"/>
      <c r="CI11" s="98"/>
      <c r="CJ11" s="97"/>
      <c r="CK11" s="138"/>
      <c r="CO11" s="21"/>
    </row>
    <row r="12" spans="1:93" ht="37.5" customHeight="1">
      <c r="A12" s="21"/>
      <c r="B12" s="153"/>
      <c r="C12" s="154"/>
      <c r="D12" s="157"/>
      <c r="E12" s="155"/>
      <c r="F12" s="156"/>
      <c r="G12" s="157"/>
      <c r="H12" s="155"/>
      <c r="I12" s="156"/>
      <c r="J12" s="97"/>
      <c r="K12" s="96"/>
      <c r="L12" s="97"/>
      <c r="M12" s="100"/>
      <c r="N12" s="98"/>
      <c r="O12" s="99"/>
      <c r="P12" s="100"/>
      <c r="Q12" s="98"/>
      <c r="R12" s="99"/>
      <c r="S12" s="97"/>
      <c r="T12" s="96"/>
      <c r="U12" s="97"/>
      <c r="V12" s="100"/>
      <c r="W12" s="98"/>
      <c r="X12" s="99"/>
      <c r="Y12" s="100"/>
      <c r="Z12" s="98"/>
      <c r="AA12" s="99"/>
      <c r="AB12" s="97"/>
      <c r="AC12" s="96"/>
      <c r="AD12" s="97"/>
      <c r="AE12" s="100"/>
      <c r="AF12" s="98"/>
      <c r="AG12" s="99"/>
      <c r="AH12" s="100"/>
      <c r="AI12" s="98"/>
      <c r="AJ12" s="99"/>
      <c r="AK12" s="97"/>
      <c r="AL12" s="96"/>
      <c r="AM12" s="97"/>
      <c r="AN12" s="100"/>
      <c r="AO12" s="98"/>
      <c r="AP12" s="99"/>
      <c r="AQ12" s="100"/>
      <c r="AR12" s="98"/>
      <c r="AS12" s="99"/>
      <c r="AT12" s="97"/>
      <c r="AU12" s="138"/>
      <c r="AV12" s="96"/>
      <c r="AW12" s="96"/>
      <c r="AX12" s="96"/>
      <c r="AY12" s="96"/>
      <c r="AZ12" s="96"/>
      <c r="BA12" s="134"/>
      <c r="BB12" s="97"/>
      <c r="BC12" s="100"/>
      <c r="BD12" s="98"/>
      <c r="BE12" s="99"/>
      <c r="BF12" s="100"/>
      <c r="BG12" s="98"/>
      <c r="BH12" s="99"/>
      <c r="BI12" s="97"/>
      <c r="BJ12" s="96"/>
      <c r="BK12" s="97"/>
      <c r="BL12" s="100"/>
      <c r="BM12" s="98"/>
      <c r="BN12" s="99"/>
      <c r="BO12" s="100"/>
      <c r="BP12" s="98"/>
      <c r="BQ12" s="99"/>
      <c r="BR12" s="97"/>
      <c r="BS12" s="96"/>
      <c r="BT12" s="97"/>
      <c r="BU12" s="100"/>
      <c r="BV12" s="98"/>
      <c r="BW12" s="99"/>
      <c r="BX12" s="100"/>
      <c r="BY12" s="98"/>
      <c r="BZ12" s="99"/>
      <c r="CA12" s="97"/>
      <c r="CB12" s="96"/>
      <c r="CC12" s="97"/>
      <c r="CD12" s="100"/>
      <c r="CE12" s="98"/>
      <c r="CF12" s="99"/>
      <c r="CG12" s="100"/>
      <c r="CH12" s="98"/>
      <c r="CI12" s="99"/>
      <c r="CJ12" s="97"/>
      <c r="CK12" s="138"/>
      <c r="CO12" s="21"/>
    </row>
    <row r="13" spans="1:93" ht="37.5" customHeight="1">
      <c r="A13" s="21"/>
      <c r="B13" s="153"/>
      <c r="C13" s="158"/>
      <c r="D13" s="247"/>
      <c r="E13" s="248"/>
      <c r="F13" s="248"/>
      <c r="G13" s="248"/>
      <c r="H13" s="248"/>
      <c r="I13" s="249"/>
      <c r="J13" s="101"/>
      <c r="K13" s="96"/>
      <c r="L13" s="101"/>
      <c r="M13" s="247"/>
      <c r="N13" s="248"/>
      <c r="O13" s="248"/>
      <c r="P13" s="248"/>
      <c r="Q13" s="248"/>
      <c r="R13" s="249"/>
      <c r="S13" s="101"/>
      <c r="T13" s="96"/>
      <c r="U13" s="101"/>
      <c r="V13" s="247"/>
      <c r="W13" s="248"/>
      <c r="X13" s="248"/>
      <c r="Y13" s="248"/>
      <c r="Z13" s="248"/>
      <c r="AA13" s="249"/>
      <c r="AB13" s="101"/>
      <c r="AC13" s="96"/>
      <c r="AD13" s="101"/>
      <c r="AE13" s="247"/>
      <c r="AF13" s="248"/>
      <c r="AG13" s="248"/>
      <c r="AH13" s="248"/>
      <c r="AI13" s="248"/>
      <c r="AJ13" s="249"/>
      <c r="AK13" s="101"/>
      <c r="AL13" s="96"/>
      <c r="AM13" s="101"/>
      <c r="AN13" s="247"/>
      <c r="AO13" s="248"/>
      <c r="AP13" s="248"/>
      <c r="AQ13" s="248"/>
      <c r="AR13" s="248"/>
      <c r="AS13" s="249"/>
      <c r="AT13" s="101"/>
      <c r="AU13" s="138"/>
      <c r="AV13" s="96"/>
      <c r="AW13" s="96"/>
      <c r="AX13" s="96"/>
      <c r="AY13" s="96"/>
      <c r="AZ13" s="96"/>
      <c r="BA13" s="134"/>
      <c r="BB13" s="101"/>
      <c r="BC13" s="247"/>
      <c r="BD13" s="248"/>
      <c r="BE13" s="248"/>
      <c r="BF13" s="248"/>
      <c r="BG13" s="248"/>
      <c r="BH13" s="249"/>
      <c r="BI13" s="101"/>
      <c r="BJ13" s="96"/>
      <c r="BK13" s="101"/>
      <c r="BL13" s="247"/>
      <c r="BM13" s="248"/>
      <c r="BN13" s="248"/>
      <c r="BO13" s="248"/>
      <c r="BP13" s="248"/>
      <c r="BQ13" s="249"/>
      <c r="BR13" s="101"/>
      <c r="BS13" s="96"/>
      <c r="BT13" s="101"/>
      <c r="BU13" s="247"/>
      <c r="BV13" s="248"/>
      <c r="BW13" s="248"/>
      <c r="BX13" s="248"/>
      <c r="BY13" s="248"/>
      <c r="BZ13" s="249"/>
      <c r="CA13" s="101"/>
      <c r="CB13" s="96"/>
      <c r="CC13" s="101"/>
      <c r="CD13" s="247"/>
      <c r="CE13" s="248"/>
      <c r="CF13" s="248"/>
      <c r="CG13" s="248"/>
      <c r="CH13" s="248"/>
      <c r="CI13" s="249"/>
      <c r="CJ13" s="101"/>
      <c r="CK13" s="138"/>
      <c r="CO13" s="21"/>
    </row>
    <row r="14" spans="1:93" ht="12" customHeight="1">
      <c r="A14" s="21"/>
      <c r="B14" s="159"/>
      <c r="C14" s="160"/>
      <c r="D14" s="160"/>
      <c r="E14" s="160"/>
      <c r="F14" s="160"/>
      <c r="G14" s="160"/>
      <c r="H14" s="160"/>
      <c r="I14" s="16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1"/>
      <c r="AV14" s="96"/>
      <c r="AW14" s="96"/>
      <c r="AX14" s="96"/>
      <c r="AY14" s="96"/>
      <c r="AZ14" s="96"/>
      <c r="BA14" s="129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1"/>
      <c r="CO14" s="21"/>
    </row>
    <row r="15" spans="1:93" ht="37.5" customHeight="1">
      <c r="A15" s="21"/>
      <c r="B15" s="20"/>
      <c r="C15" s="148"/>
      <c r="D15" s="148"/>
      <c r="E15" s="148"/>
      <c r="F15" s="148"/>
      <c r="G15" s="148"/>
      <c r="H15" s="148"/>
      <c r="I15" s="148"/>
      <c r="J15" s="96"/>
      <c r="L15" s="96"/>
      <c r="M15" s="96"/>
      <c r="N15" s="96"/>
      <c r="O15" s="96"/>
      <c r="P15" s="96"/>
      <c r="Q15" s="96"/>
      <c r="R15" s="96"/>
      <c r="S15" s="96"/>
      <c r="U15" s="96"/>
      <c r="V15" s="96"/>
      <c r="W15" s="96"/>
      <c r="X15" s="96"/>
      <c r="Y15" s="96"/>
      <c r="Z15" s="96"/>
      <c r="AA15" s="96"/>
      <c r="AB15" s="96"/>
      <c r="AD15" s="96"/>
      <c r="AE15" s="96"/>
      <c r="AF15" s="96"/>
      <c r="AG15" s="96"/>
      <c r="AH15" s="96"/>
      <c r="AI15" s="96"/>
      <c r="AJ15" s="96"/>
      <c r="AK15" s="96"/>
      <c r="AL15" s="141"/>
      <c r="AM15" s="96"/>
      <c r="AN15" s="96"/>
      <c r="AO15" s="96"/>
      <c r="AP15" s="96"/>
      <c r="AQ15" s="96"/>
      <c r="AR15" s="96"/>
      <c r="AS15" s="96"/>
      <c r="AT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K15" s="96"/>
      <c r="BL15" s="96"/>
      <c r="BM15" s="96"/>
      <c r="BN15" s="96"/>
      <c r="BO15" s="96"/>
      <c r="BP15" s="96"/>
      <c r="BQ15" s="96"/>
      <c r="BR15" s="96"/>
      <c r="BT15" s="96"/>
      <c r="BU15" s="96"/>
      <c r="BV15" s="96"/>
      <c r="BW15" s="96"/>
      <c r="BX15" s="96"/>
      <c r="BY15" s="96"/>
      <c r="BZ15" s="96"/>
      <c r="CA15" s="96"/>
      <c r="CC15" s="96"/>
      <c r="CD15" s="96"/>
      <c r="CE15" s="96"/>
      <c r="CF15" s="96"/>
      <c r="CG15" s="96"/>
      <c r="CH15" s="96"/>
      <c r="CI15" s="96"/>
      <c r="CJ15" s="96"/>
      <c r="CK15" s="136"/>
      <c r="CO15" s="21"/>
    </row>
    <row r="16" spans="1:93" ht="12" customHeight="1">
      <c r="A16" s="21"/>
      <c r="B16" s="20"/>
      <c r="C16" s="20"/>
      <c r="D16" s="20"/>
      <c r="E16" s="20"/>
      <c r="F16" s="20"/>
      <c r="G16" s="20"/>
      <c r="H16" s="20"/>
      <c r="I16" s="20"/>
      <c r="AL16" s="132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6"/>
      <c r="CK16" s="138"/>
      <c r="CO16" s="21"/>
    </row>
    <row r="17" spans="1:93" s="95" customFormat="1" ht="37.5" customHeight="1" thickBot="1">
      <c r="A17" s="104"/>
      <c r="B17" s="146"/>
      <c r="C17" s="147"/>
      <c r="D17" s="147"/>
      <c r="E17" s="147"/>
      <c r="F17" s="147"/>
      <c r="G17" s="147"/>
      <c r="H17" s="147"/>
      <c r="I17" s="147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139"/>
      <c r="AM17" s="94"/>
      <c r="AN17" s="250" t="s">
        <v>50</v>
      </c>
      <c r="AO17" s="251"/>
      <c r="AP17" s="251"/>
      <c r="AQ17" s="251"/>
      <c r="AR17" s="251"/>
      <c r="AS17" s="252"/>
      <c r="AT17" s="94"/>
      <c r="AU17" s="93"/>
      <c r="AV17" s="94"/>
      <c r="AW17" s="250" t="s">
        <v>51</v>
      </c>
      <c r="AX17" s="251"/>
      <c r="AY17" s="251"/>
      <c r="AZ17" s="251"/>
      <c r="BA17" s="251"/>
      <c r="BB17" s="252"/>
      <c r="BC17" s="94"/>
      <c r="BD17" s="93"/>
      <c r="BE17" s="194"/>
      <c r="BF17" s="268" t="s">
        <v>52</v>
      </c>
      <c r="BG17" s="269"/>
      <c r="BH17" s="269"/>
      <c r="BI17" s="269"/>
      <c r="BJ17" s="269"/>
      <c r="BK17" s="270"/>
      <c r="BL17" s="194"/>
      <c r="BM17" s="147"/>
      <c r="BN17" s="194"/>
      <c r="BO17" s="268" t="s">
        <v>53</v>
      </c>
      <c r="BP17" s="269"/>
      <c r="BQ17" s="269"/>
      <c r="BR17" s="269"/>
      <c r="BS17" s="269"/>
      <c r="BT17" s="270"/>
      <c r="BU17" s="194"/>
      <c r="BV17" s="140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143"/>
      <c r="CL17" s="93"/>
      <c r="CM17" s="93"/>
      <c r="CO17" s="104"/>
    </row>
    <row r="18" spans="1:93" ht="37.5" customHeight="1" thickTop="1">
      <c r="A18" s="21"/>
      <c r="B18" s="20"/>
      <c r="C18" s="148"/>
      <c r="D18" s="148"/>
      <c r="E18" s="148"/>
      <c r="F18" s="148"/>
      <c r="G18" s="148"/>
      <c r="H18" s="148"/>
      <c r="I18" s="148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134"/>
      <c r="AM18" s="97"/>
      <c r="AN18" s="98"/>
      <c r="AO18" s="98"/>
      <c r="AP18" s="99"/>
      <c r="AQ18" s="100"/>
      <c r="AR18" s="98"/>
      <c r="AS18" s="98"/>
      <c r="AT18" s="97"/>
      <c r="AU18" s="96"/>
      <c r="AV18" s="97"/>
      <c r="AW18" s="98"/>
      <c r="AX18" s="98"/>
      <c r="AY18" s="99"/>
      <c r="AZ18" s="100"/>
      <c r="BA18" s="98"/>
      <c r="BB18" s="98"/>
      <c r="BC18" s="97"/>
      <c r="BD18" s="96"/>
      <c r="BE18" s="154"/>
      <c r="BF18" s="195"/>
      <c r="BG18" s="195"/>
      <c r="BH18" s="196"/>
      <c r="BI18" s="157"/>
      <c r="BJ18" s="155"/>
      <c r="BK18" s="155"/>
      <c r="BL18" s="154"/>
      <c r="BM18" s="148"/>
      <c r="BN18" s="154"/>
      <c r="BO18" s="195"/>
      <c r="BP18" s="155"/>
      <c r="BQ18" s="156"/>
      <c r="BR18" s="157"/>
      <c r="BS18" s="155"/>
      <c r="BT18" s="155"/>
      <c r="BU18" s="154"/>
      <c r="BV18" s="138"/>
      <c r="BW18" s="96"/>
      <c r="BX18" s="96"/>
      <c r="BY18" s="96"/>
      <c r="BZ18" s="96"/>
      <c r="CA18" s="96"/>
      <c r="CB18" s="96"/>
      <c r="CC18" s="96"/>
      <c r="CD18" s="96"/>
      <c r="CE18" s="259" t="s">
        <v>54</v>
      </c>
      <c r="CF18" s="260"/>
      <c r="CG18" s="260"/>
      <c r="CH18" s="260"/>
      <c r="CI18" s="260"/>
      <c r="CJ18" s="260"/>
      <c r="CK18" s="260"/>
      <c r="CL18" s="260"/>
      <c r="CM18" s="260"/>
      <c r="CN18" s="261"/>
      <c r="CO18" s="66"/>
    </row>
    <row r="19" spans="1:93" ht="37.5" customHeight="1">
      <c r="A19" s="21"/>
      <c r="B19" s="20"/>
      <c r="C19" s="148"/>
      <c r="D19" s="148"/>
      <c r="E19" s="148"/>
      <c r="F19" s="148"/>
      <c r="G19" s="148"/>
      <c r="H19" s="148"/>
      <c r="I19" s="148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134"/>
      <c r="AM19" s="97"/>
      <c r="AN19" s="100"/>
      <c r="AO19" s="98"/>
      <c r="AP19" s="99"/>
      <c r="AQ19" s="100"/>
      <c r="AR19" s="98"/>
      <c r="AS19" s="99"/>
      <c r="AT19" s="97"/>
      <c r="AU19" s="96"/>
      <c r="AV19" s="97"/>
      <c r="AW19" s="100"/>
      <c r="AX19" s="98"/>
      <c r="AY19" s="99"/>
      <c r="AZ19" s="100"/>
      <c r="BA19" s="98"/>
      <c r="BB19" s="99"/>
      <c r="BC19" s="97"/>
      <c r="BD19" s="96"/>
      <c r="BE19" s="154"/>
      <c r="BF19" s="197"/>
      <c r="BG19" s="198"/>
      <c r="BH19" s="196"/>
      <c r="BI19" s="157"/>
      <c r="BJ19" s="155"/>
      <c r="BK19" s="156"/>
      <c r="BL19" s="154"/>
      <c r="BM19" s="148"/>
      <c r="BN19" s="154"/>
      <c r="BO19" s="197"/>
      <c r="BP19" s="155"/>
      <c r="BQ19" s="156"/>
      <c r="BR19" s="157"/>
      <c r="BS19" s="155"/>
      <c r="BT19" s="156"/>
      <c r="BU19" s="154"/>
      <c r="BV19" s="138"/>
      <c r="BW19" s="96"/>
      <c r="BX19" s="96"/>
      <c r="BY19" s="96"/>
      <c r="BZ19" s="96"/>
      <c r="CA19" s="96"/>
      <c r="CB19" s="96"/>
      <c r="CC19" s="96"/>
      <c r="CD19" s="96"/>
      <c r="CE19" s="262"/>
      <c r="CF19" s="263"/>
      <c r="CG19" s="263"/>
      <c r="CH19" s="263"/>
      <c r="CI19" s="263"/>
      <c r="CJ19" s="263"/>
      <c r="CK19" s="263"/>
      <c r="CL19" s="263"/>
      <c r="CM19" s="263"/>
      <c r="CN19" s="264"/>
      <c r="CO19" s="106"/>
    </row>
    <row r="20" spans="1:93" ht="37.5" customHeight="1">
      <c r="A20" s="21"/>
      <c r="B20" s="20"/>
      <c r="C20" s="148"/>
      <c r="D20" s="148"/>
      <c r="E20" s="148"/>
      <c r="F20" s="148"/>
      <c r="G20" s="148"/>
      <c r="H20" s="148"/>
      <c r="I20" s="148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134"/>
      <c r="AM20" s="101"/>
      <c r="AN20" s="247"/>
      <c r="AO20" s="248"/>
      <c r="AP20" s="248"/>
      <c r="AQ20" s="248"/>
      <c r="AR20" s="248"/>
      <c r="AS20" s="249"/>
      <c r="AT20" s="101"/>
      <c r="AU20" s="96"/>
      <c r="AV20" s="101"/>
      <c r="AW20" s="247"/>
      <c r="AX20" s="248"/>
      <c r="AY20" s="248"/>
      <c r="AZ20" s="248"/>
      <c r="BA20" s="248"/>
      <c r="BB20" s="249"/>
      <c r="BC20" s="101"/>
      <c r="BD20" s="96"/>
      <c r="BE20" s="158"/>
      <c r="BF20" s="199"/>
      <c r="BG20" s="199"/>
      <c r="BH20" s="199"/>
      <c r="BI20" s="199"/>
      <c r="BJ20" s="199"/>
      <c r="BK20" s="199"/>
      <c r="BL20" s="158"/>
      <c r="BM20" s="148"/>
      <c r="BN20" s="158"/>
      <c r="BO20" s="199"/>
      <c r="BP20" s="199"/>
      <c r="BQ20" s="199"/>
      <c r="BR20" s="199"/>
      <c r="BS20" s="199"/>
      <c r="BT20" s="199"/>
      <c r="BU20" s="158"/>
      <c r="BV20" s="138"/>
      <c r="BW20" s="96"/>
      <c r="BX20" s="96"/>
      <c r="BY20" s="96"/>
      <c r="BZ20" s="96"/>
      <c r="CA20" s="96"/>
      <c r="CB20" s="96"/>
      <c r="CC20" s="96"/>
      <c r="CD20" s="96"/>
      <c r="CE20" s="262"/>
      <c r="CF20" s="263"/>
      <c r="CG20" s="263"/>
      <c r="CH20" s="263"/>
      <c r="CI20" s="263"/>
      <c r="CJ20" s="263"/>
      <c r="CK20" s="263"/>
      <c r="CL20" s="263"/>
      <c r="CM20" s="263"/>
      <c r="CN20" s="264"/>
      <c r="CO20" s="106"/>
    </row>
    <row r="21" spans="1:93" ht="12.75" customHeight="1">
      <c r="A21" s="21"/>
      <c r="B21" s="20"/>
      <c r="C21" s="20"/>
      <c r="D21" s="20"/>
      <c r="E21" s="20"/>
      <c r="F21" s="20"/>
      <c r="G21" s="20"/>
      <c r="H21" s="20"/>
      <c r="I21" s="20"/>
      <c r="AL21" s="129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1"/>
      <c r="BW21" s="96"/>
      <c r="BX21" s="96"/>
      <c r="BY21" s="96"/>
      <c r="BZ21" s="96"/>
      <c r="CA21" s="96"/>
      <c r="CB21" s="96"/>
      <c r="CC21" s="96"/>
      <c r="CD21" s="96"/>
      <c r="CE21" s="262"/>
      <c r="CF21" s="263"/>
      <c r="CG21" s="263"/>
      <c r="CH21" s="263"/>
      <c r="CI21" s="263"/>
      <c r="CJ21" s="263"/>
      <c r="CK21" s="263"/>
      <c r="CL21" s="263"/>
      <c r="CM21" s="263"/>
      <c r="CN21" s="264"/>
      <c r="CO21" s="106"/>
    </row>
    <row r="22" spans="1:93" ht="12.75" customHeight="1">
      <c r="A22" s="21"/>
      <c r="B22" s="20"/>
      <c r="C22" s="20"/>
      <c r="D22" s="20"/>
      <c r="E22" s="20"/>
      <c r="F22" s="20"/>
      <c r="G22" s="20"/>
      <c r="H22" s="20"/>
      <c r="I22" s="20"/>
      <c r="BW22" s="134"/>
      <c r="BX22" s="96"/>
      <c r="BY22" s="96"/>
      <c r="BZ22" s="96"/>
      <c r="CA22" s="96"/>
      <c r="CB22" s="96"/>
      <c r="CC22" s="96"/>
      <c r="CD22" s="144"/>
      <c r="CE22" s="262"/>
      <c r="CF22" s="263"/>
      <c r="CG22" s="263"/>
      <c r="CH22" s="263"/>
      <c r="CI22" s="263"/>
      <c r="CJ22" s="263"/>
      <c r="CK22" s="263"/>
      <c r="CL22" s="263"/>
      <c r="CM22" s="263"/>
      <c r="CN22" s="264"/>
      <c r="CO22" s="106"/>
    </row>
    <row r="23" spans="1:93" ht="12.75" customHeight="1">
      <c r="A23" s="21"/>
      <c r="B23" s="20"/>
      <c r="C23" s="20"/>
      <c r="D23" s="20"/>
      <c r="E23" s="20"/>
      <c r="F23" s="20"/>
      <c r="G23" s="20"/>
      <c r="H23" s="20"/>
      <c r="I23" s="20"/>
      <c r="BW23" s="134"/>
      <c r="BX23" s="96"/>
      <c r="BY23" s="96"/>
      <c r="BZ23" s="96"/>
      <c r="CA23" s="96"/>
      <c r="CB23" s="96"/>
      <c r="CC23" s="96"/>
      <c r="CD23" s="144"/>
      <c r="CE23" s="262"/>
      <c r="CF23" s="263"/>
      <c r="CG23" s="263"/>
      <c r="CH23" s="263"/>
      <c r="CI23" s="263"/>
      <c r="CJ23" s="263"/>
      <c r="CK23" s="263"/>
      <c r="CL23" s="263"/>
      <c r="CM23" s="263"/>
      <c r="CN23" s="264"/>
      <c r="CO23" s="106"/>
    </row>
    <row r="24" spans="1:93" ht="12.75" customHeight="1">
      <c r="A24" s="21"/>
      <c r="B24" s="20"/>
      <c r="C24" s="20"/>
      <c r="D24" s="20"/>
      <c r="E24" s="20"/>
      <c r="F24" s="20"/>
      <c r="G24" s="20"/>
      <c r="H24" s="20"/>
      <c r="I24" s="20"/>
      <c r="BW24" s="134"/>
      <c r="BX24" s="96"/>
      <c r="BY24" s="96"/>
      <c r="BZ24" s="96"/>
      <c r="CA24" s="96"/>
      <c r="CB24" s="96"/>
      <c r="CC24" s="96"/>
      <c r="CD24" s="144"/>
      <c r="CE24" s="262"/>
      <c r="CF24" s="263"/>
      <c r="CG24" s="263"/>
      <c r="CH24" s="263"/>
      <c r="CI24" s="263"/>
      <c r="CJ24" s="263"/>
      <c r="CK24" s="263"/>
      <c r="CL24" s="263"/>
      <c r="CM24" s="263"/>
      <c r="CN24" s="264"/>
      <c r="CO24" s="106"/>
    </row>
    <row r="25" spans="1:93" ht="12.75" customHeight="1">
      <c r="A25" s="21"/>
      <c r="B25" s="20"/>
      <c r="C25" s="20"/>
      <c r="D25" s="20"/>
      <c r="E25" s="20"/>
      <c r="F25" s="20"/>
      <c r="G25" s="20"/>
      <c r="H25" s="20"/>
      <c r="I25" s="20"/>
      <c r="BW25" s="134"/>
      <c r="BX25" s="96"/>
      <c r="BY25" s="96"/>
      <c r="BZ25" s="96"/>
      <c r="CA25" s="96"/>
      <c r="CB25" s="96"/>
      <c r="CC25" s="96"/>
      <c r="CD25" s="144"/>
      <c r="CE25" s="262"/>
      <c r="CF25" s="263"/>
      <c r="CG25" s="263"/>
      <c r="CH25" s="263"/>
      <c r="CI25" s="263"/>
      <c r="CJ25" s="263"/>
      <c r="CK25" s="263"/>
      <c r="CL25" s="263"/>
      <c r="CM25" s="263"/>
      <c r="CN25" s="264"/>
      <c r="CO25" s="106"/>
    </row>
    <row r="26" spans="1:93" ht="12.75" customHeight="1">
      <c r="A26" s="21"/>
      <c r="B26" s="20"/>
      <c r="C26" s="20"/>
      <c r="D26" s="20"/>
      <c r="E26" s="20"/>
      <c r="F26" s="20"/>
      <c r="G26" s="20"/>
      <c r="H26" s="20"/>
      <c r="I26" s="20"/>
      <c r="BW26" s="134"/>
      <c r="BX26" s="96"/>
      <c r="BY26" s="96"/>
      <c r="BZ26" s="96"/>
      <c r="CA26" s="96"/>
      <c r="CB26" s="96"/>
      <c r="CC26" s="96"/>
      <c r="CD26" s="144"/>
      <c r="CE26" s="262"/>
      <c r="CF26" s="263"/>
      <c r="CG26" s="263"/>
      <c r="CH26" s="263"/>
      <c r="CI26" s="263"/>
      <c r="CJ26" s="263"/>
      <c r="CK26" s="263"/>
      <c r="CL26" s="263"/>
      <c r="CM26" s="263"/>
      <c r="CN26" s="264"/>
      <c r="CO26" s="106"/>
    </row>
    <row r="27" spans="1:93" ht="12.75" customHeight="1" thickBot="1">
      <c r="A27" s="21"/>
      <c r="B27" s="20"/>
      <c r="C27" s="20"/>
      <c r="D27" s="20"/>
      <c r="E27" s="20"/>
      <c r="F27" s="20"/>
      <c r="G27" s="20"/>
      <c r="H27" s="20"/>
      <c r="I27" s="20"/>
      <c r="BW27" s="129"/>
      <c r="BX27" s="130"/>
      <c r="BY27" s="130"/>
      <c r="BZ27" s="130"/>
      <c r="CA27" s="130"/>
      <c r="CB27" s="130"/>
      <c r="CC27" s="130"/>
      <c r="CD27" s="145"/>
      <c r="CE27" s="265"/>
      <c r="CF27" s="266"/>
      <c r="CG27" s="266"/>
      <c r="CH27" s="266"/>
      <c r="CI27" s="266"/>
      <c r="CJ27" s="266"/>
      <c r="CK27" s="266"/>
      <c r="CL27" s="266"/>
      <c r="CM27" s="266"/>
      <c r="CN27" s="267"/>
      <c r="CO27" s="106"/>
    </row>
    <row r="28" spans="83:93" s="21" customFormat="1" ht="12.75" customHeight="1" thickTop="1">
      <c r="CE28" s="66"/>
      <c r="CF28" s="66"/>
      <c r="CG28" s="66"/>
      <c r="CH28" s="106"/>
      <c r="CI28" s="106"/>
      <c r="CJ28" s="106"/>
      <c r="CK28" s="106"/>
      <c r="CL28" s="106"/>
      <c r="CM28" s="106"/>
      <c r="CN28" s="106"/>
      <c r="CO28" s="106"/>
    </row>
    <row r="29" spans="83:93" s="21" customFormat="1" ht="13.5" customHeight="1">
      <c r="CE29" s="66"/>
      <c r="CF29" s="66"/>
      <c r="CG29" s="66"/>
      <c r="CH29" s="106"/>
      <c r="CI29" s="106"/>
      <c r="CJ29" s="106"/>
      <c r="CK29" s="106"/>
      <c r="CL29" s="106"/>
      <c r="CM29" s="106"/>
      <c r="CN29" s="106"/>
      <c r="CO29" s="106"/>
    </row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</sheetData>
  <sheetProtection sheet="1" objects="1" scenarios="1" selectLockedCells="1"/>
  <mergeCells count="37">
    <mergeCell ref="CE18:CN27"/>
    <mergeCell ref="CD10:CI10"/>
    <mergeCell ref="AN17:AS17"/>
    <mergeCell ref="AW17:BB17"/>
    <mergeCell ref="BF17:BK17"/>
    <mergeCell ref="BO17:BT17"/>
    <mergeCell ref="BC13:BH13"/>
    <mergeCell ref="AW20:BB20"/>
    <mergeCell ref="AN20:AS20"/>
    <mergeCell ref="AN13:AS13"/>
    <mergeCell ref="BJ3:BO3"/>
    <mergeCell ref="BS3:BX3"/>
    <mergeCell ref="D10:I10"/>
    <mergeCell ref="M10:R10"/>
    <mergeCell ref="V10:AA10"/>
    <mergeCell ref="AE10:AJ10"/>
    <mergeCell ref="AN10:AS10"/>
    <mergeCell ref="BC10:BH10"/>
    <mergeCell ref="BL10:BQ10"/>
    <mergeCell ref="BU10:BZ10"/>
    <mergeCell ref="Z3:AE3"/>
    <mergeCell ref="AI3:AN3"/>
    <mergeCell ref="AR3:AW3"/>
    <mergeCell ref="BA3:BF3"/>
    <mergeCell ref="Z6:AE6"/>
    <mergeCell ref="AI6:AN6"/>
    <mergeCell ref="AR6:AW6"/>
    <mergeCell ref="BA6:BF6"/>
    <mergeCell ref="V13:AA13"/>
    <mergeCell ref="M13:R13"/>
    <mergeCell ref="D13:I13"/>
    <mergeCell ref="BJ6:BO6"/>
    <mergeCell ref="BS6:BX6"/>
    <mergeCell ref="CD13:CI13"/>
    <mergeCell ref="BU13:BZ13"/>
    <mergeCell ref="BL13:BQ13"/>
    <mergeCell ref="AE13:AJ13"/>
  </mergeCells>
  <printOptions/>
  <pageMargins left="0.5511811023622047" right="0.5511811023622047" top="1.7716535433070868" bottom="0.5905511811023623" header="0.5118110236220472" footer="0.5118110236220472"/>
  <pageSetup horizontalDpi="600" verticalDpi="600" orientation="landscape" paperSize="9" scale="60" r:id="rId1"/>
  <headerFooter alignWithMargins="0">
    <oddHeader>&amp;C&amp;"Arial,Bold"&amp;72DENDY PARK TENNIS CLUB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VSSSA - Southern 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Zwar</dc:creator>
  <cp:keywords/>
  <dc:description/>
  <cp:lastModifiedBy>08713803</cp:lastModifiedBy>
  <cp:lastPrinted>2009-05-05T05:43:58Z</cp:lastPrinted>
  <dcterms:created xsi:type="dcterms:W3CDTF">2001-05-21T08:02:00Z</dcterms:created>
  <dcterms:modified xsi:type="dcterms:W3CDTF">2011-05-26T04:58:40Z</dcterms:modified>
  <cp:category/>
  <cp:version/>
  <cp:contentType/>
  <cp:contentStatus/>
</cp:coreProperties>
</file>